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5" activeTab="5"/>
  </bookViews>
  <sheets>
    <sheet name="SIJEČANJ 2026." sheetId="31" state="hidden" r:id="rId1"/>
    <sheet name="VELJAČA 2026." sheetId="32" state="hidden" r:id="rId2"/>
    <sheet name="OŽUJAK 2026." sheetId="33" state="hidden" r:id="rId3"/>
    <sheet name="TRAVANJ 2026." sheetId="34" state="hidden" r:id="rId4"/>
    <sheet name="SVIBANJ 2026." sheetId="35" state="hidden" r:id="rId5"/>
    <sheet name="LIPANJ 2026." sheetId="36" r:id="rId6"/>
  </sheets>
  <definedNames>
    <definedName name="_FiltarBaze" localSheetId="5" hidden="1">'LIPANJ 2026.'!$A$7:$F$7</definedName>
    <definedName name="_FiltarBaze" localSheetId="2" hidden="1">'OŽUJAK 2026.'!$A$7:$F$7</definedName>
    <definedName name="_FiltarBaze" localSheetId="0" hidden="1">'SIJEČANJ 2026.'!$A$7:$F$7</definedName>
    <definedName name="_FiltarBaze" localSheetId="4" hidden="1">'SVIBANJ 2026.'!$A$7:$F$7</definedName>
    <definedName name="_FiltarBaze" localSheetId="3" hidden="1">'TRAVANJ 2026.'!$A$7:$F$7</definedName>
    <definedName name="_FiltarBaze" localSheetId="1" hidden="1">'VELJAČA 2026.'!$A$7:$F$7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36" l="1"/>
  <c r="D21" i="36"/>
  <c r="D22" i="36"/>
  <c r="D11" i="36"/>
  <c r="D8" i="36"/>
  <c r="D10" i="36"/>
  <c r="D74" i="35" l="1"/>
  <c r="D39" i="35"/>
  <c r="D45" i="35"/>
  <c r="D27" i="35" l="1"/>
  <c r="D29" i="35"/>
  <c r="D15" i="35"/>
  <c r="D16" i="35"/>
  <c r="D9" i="35"/>
  <c r="D45" i="34" l="1"/>
  <c r="D32" i="34"/>
  <c r="D33" i="34"/>
  <c r="D26" i="34"/>
  <c r="D9" i="34"/>
  <c r="D73" i="33" l="1"/>
  <c r="D68" i="33"/>
  <c r="D67" i="33"/>
  <c r="D37" i="33"/>
  <c r="D17" i="33"/>
  <c r="D21" i="33"/>
  <c r="D24" i="33"/>
  <c r="D69" i="32" l="1"/>
  <c r="D28" i="32" l="1"/>
  <c r="D15" i="32" l="1"/>
  <c r="D14" i="32"/>
  <c r="D30" i="31" l="1"/>
  <c r="D24" i="31"/>
  <c r="D23" i="31"/>
  <c r="D14" i="31"/>
</calcChain>
</file>

<file path=xl/sharedStrings.xml><?xml version="1.0" encoding="utf-8"?>
<sst xmlns="http://schemas.openxmlformats.org/spreadsheetml/2006/main" count="1059" uniqueCount="134">
  <si>
    <t>Iznos</t>
  </si>
  <si>
    <t>ZAGREB</t>
  </si>
  <si>
    <t>VELIKA GORICA</t>
  </si>
  <si>
    <t>ZAPOSLENICI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</si>
  <si>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</si>
  <si>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</si>
  <si>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</si>
  <si>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</si>
  <si>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</si>
  <si>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Naziv isplatitelja</t>
  </si>
  <si>
    <t>32999 - OSTALI NESPOMENUTI RASHODI POSLOVANJA</t>
  </si>
  <si>
    <t>32313 - POŠTARINA</t>
  </si>
  <si>
    <t>TELEMACH HRVATSKA D.O.O.</t>
  </si>
  <si>
    <t>32311 - USLUGE TELEFONA, TELEFAKSA</t>
  </si>
  <si>
    <t>HP-HRVATSKA POŠTA DD</t>
  </si>
  <si>
    <t>GDPR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</si>
  <si>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</si>
  <si>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</si>
  <si>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</si>
  <si>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</si>
  <si>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</si>
  <si>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</si>
  <si>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UKUPNO:</t>
  </si>
  <si>
    <t>VIROVITIČKO - PODRAVSKA ŽUPANIJA</t>
  </si>
  <si>
    <t>INDUSTRIJSKO - OBRTNIČKA ŠKOLA VIROVITICA</t>
  </si>
  <si>
    <t>IN - IN</t>
  </si>
  <si>
    <t>UHSR</t>
  </si>
  <si>
    <t>HRVATSKI TELEKOM DD</t>
  </si>
  <si>
    <t>INFORMACIJE O TROŠENJU SREDSTAVA ZA SIJEČANJ 2026. GODINE</t>
  </si>
  <si>
    <t>INFORMACIJE O TROŠENJU SREDSTAVA ZA VELJAČU 2026. GODINE</t>
  </si>
  <si>
    <t>32111 - DNEVNICE ZA SLUŽBENI PUT U ZEMLJI</t>
  </si>
  <si>
    <t>32221 - OSNOVNI MATERIJAL I SIROVINE</t>
  </si>
  <si>
    <t>KTC DD</t>
  </si>
  <si>
    <t>VIROVITICA</t>
  </si>
  <si>
    <t>NATURDEPIL J.D.O.O.</t>
  </si>
  <si>
    <t>ZANATPROMET - TRGOVINA D.O.O.</t>
  </si>
  <si>
    <t>LIBUSOFT CICOM D.O.O.</t>
  </si>
  <si>
    <t>32389 - OSTALE RAČUNALNE USLUGE</t>
  </si>
  <si>
    <t>32115 - NAKNADE ZA PRIJEVOZ NA SLUŽBENOM PUTU</t>
  </si>
  <si>
    <t>32214 - MATERIJAL I SREDSTVA ZA ČIŠĆENJE I ODRŽAVANJE</t>
  </si>
  <si>
    <t>DOBAR PARTNER D.O.O.</t>
  </si>
  <si>
    <t>ARTIZONA D.O.O.</t>
  </si>
  <si>
    <t>KRIŽRVCI</t>
  </si>
  <si>
    <t>FINANCIJSKA AGENCIJA</t>
  </si>
  <si>
    <t>34312 - USLUGE PLATNOG PROMETA</t>
  </si>
  <si>
    <t>DINOP D.O.O.</t>
  </si>
  <si>
    <t>00042324329</t>
  </si>
  <si>
    <t>SESVETE</t>
  </si>
  <si>
    <t>TR DALAS</t>
  </si>
  <si>
    <t>POŽEGA</t>
  </si>
  <si>
    <t>DRŽAVNI PRORAČUN</t>
  </si>
  <si>
    <t>HRVATSKI ZAVOD ZA ZDRAVSTVENO OSIGURANJE</t>
  </si>
  <si>
    <t>32931 - REPREZENTACIJA</t>
  </si>
  <si>
    <t>C.I.A.K. AUTO D.O.O.</t>
  </si>
  <si>
    <t>GORNJI STUPNIK</t>
  </si>
  <si>
    <t>SREDNJA STRUKOVNA ŠKOLA MARKO BABIĆ</t>
  </si>
  <si>
    <t>VUKOVAR</t>
  </si>
  <si>
    <t>FUTURA D.O.O.</t>
  </si>
  <si>
    <t>VIROEXPO D.O.O.</t>
  </si>
  <si>
    <t>INDUSTRIJSKO-OBRTNIČKA ŠKOLA SLATINA</t>
  </si>
  <si>
    <t>SLATINA</t>
  </si>
  <si>
    <t>32244 - OSTALI MATERIJAL I DIJELOVI ZA TEKUĆE I INV. ODRŽAVANJE</t>
  </si>
  <si>
    <t>32339 - OSTALE USLUGE PROMIDŽBE I INFORMIRANJA</t>
  </si>
  <si>
    <t>INFORMACIJE O TROŠENJU SREDSTAVA ZA OŽUJAK 2026. GODINE</t>
  </si>
  <si>
    <t>32251 - SITAN INVENTAR</t>
  </si>
  <si>
    <t>ABC HAIR CONCEPT D.O.O.</t>
  </si>
  <si>
    <t>09318148721</t>
  </si>
  <si>
    <t>PEVEX DD</t>
  </si>
  <si>
    <t>32113 - SMEŠTAJ NA SLUŽBENOM PUTU</t>
  </si>
  <si>
    <t>HRVATSKI SAVEZ UČENIČKIH ZADRUGA</t>
  </si>
  <si>
    <t>KRIŽEVCI</t>
  </si>
  <si>
    <t>V.G. PROMET</t>
  </si>
  <si>
    <t>DUBROVNIK SUN D.O.O.</t>
  </si>
  <si>
    <t>DUBROVNIK</t>
  </si>
  <si>
    <t>POINT IKT DO.O.</t>
  </si>
  <si>
    <t>VARAŽDIN</t>
  </si>
  <si>
    <t>LJEKARNE JOUKHADAR</t>
  </si>
  <si>
    <t>SVETA NEDELJA</t>
  </si>
  <si>
    <t>AUTOPRIJEVOZNIK ŽELJKO ŠUBIĆ</t>
  </si>
  <si>
    <t>PITOMAČA</t>
  </si>
  <si>
    <t>32319 - OSTALE USLUGE ZA KOMUNIKACIJU I PRIJEVOZ</t>
  </si>
  <si>
    <t>UNIQA OSIGURANJE DD</t>
  </si>
  <si>
    <t>CENTAR ZA VOZILA HRVATSKE DD</t>
  </si>
  <si>
    <t>IN-IN</t>
  </si>
  <si>
    <t>DRŽAVNI PRORAČUN RH</t>
  </si>
  <si>
    <t>FRUK D.O.O.</t>
  </si>
  <si>
    <t>AFRODITA COMMERC D.O.O.</t>
  </si>
  <si>
    <t>32329 - OSTALE USLUGE TEKUĆEG I INV ODRŽAVANJA</t>
  </si>
  <si>
    <t>INFORMACIJE O TROŠENJU SREDSTAVA ZA TRAVANJ 2026. GODINE</t>
  </si>
  <si>
    <t>FAME COMMERCE D.O.O.</t>
  </si>
  <si>
    <t>INFORMATIČKO-EDUKACIJSKI CENTAR</t>
  </si>
  <si>
    <t>32211 - UREDSKI MATERIJAL</t>
  </si>
  <si>
    <t>ALCA ZAGREB D.O.O.</t>
  </si>
  <si>
    <t>32214 - MATERIJAL I SREDSTVA ZA ČIŠĆENJE</t>
  </si>
  <si>
    <t>MESSER CROATIA PLIN D.O.O.</t>
  </si>
  <si>
    <t>ZAPREŠIĆ</t>
  </si>
  <si>
    <t>JYSK D.O.O.</t>
  </si>
  <si>
    <t>42219 - OSTALA UREDSKA OPREMA</t>
  </si>
  <si>
    <t>HZZO</t>
  </si>
  <si>
    <t>31213 - NAGRADE</t>
  </si>
  <si>
    <t>31214 - NAGRADE</t>
  </si>
  <si>
    <t>INFORMACIJE O TROŠENJU SREDSTAVA ZA SVIBANJ 2026. GODINE</t>
  </si>
  <si>
    <t>KEUNE ADRIATIC D.O.O.</t>
  </si>
  <si>
    <t>STUPNIK</t>
  </si>
  <si>
    <t>42273 - OPREMA</t>
  </si>
  <si>
    <t xml:space="preserve">PEVEX DD </t>
  </si>
  <si>
    <t>GRAFOPROJEKT D.O.O.</t>
  </si>
  <si>
    <t>32391 - GRAFIČKE I TISKARSKE USLUGE</t>
  </si>
  <si>
    <t>32339 - OSTALE USLUGE PROMIDŽBE</t>
  </si>
  <si>
    <t>ELGOR D.O.O.</t>
  </si>
  <si>
    <t>32251 - SITNI INVENTAR</t>
  </si>
  <si>
    <t>PINOKIO D.O.O.</t>
  </si>
  <si>
    <t>04314402363</t>
  </si>
  <si>
    <t>SUHOPOLJE</t>
  </si>
  <si>
    <t>PRIMA REFIL</t>
  </si>
  <si>
    <t>32219 - OSTALI MATERIJAL ZA POTREBE REDOVNOG POSLOVANJA</t>
  </si>
  <si>
    <t>JVP GRADA VIROVITICE</t>
  </si>
  <si>
    <t>32329 - OSTALE USLUGE TEKUĆEG I INV. ODRŽAVANJA</t>
  </si>
  <si>
    <t>AUTOCENTAR PEPA D.O.O.</t>
  </si>
  <si>
    <t>TRAFO D.O.O.</t>
  </si>
  <si>
    <t>SVETA NEDJELJA</t>
  </si>
  <si>
    <t>32222 - OSNOVNI MATERIJAL I SIROVINE</t>
  </si>
  <si>
    <t>31215 - NAKNADE ZA BOLEST</t>
  </si>
  <si>
    <t>INFORMACIJE O TROŠENJU SREDSTAVA ZA LIPANJ 2026. GODINE</t>
  </si>
  <si>
    <t>PAV-IN D.O.O.</t>
  </si>
  <si>
    <t>OTROVANEC</t>
  </si>
  <si>
    <t>JU ZA RAZVOJ TURIZMA I SPORTA GRADA VT</t>
  </si>
  <si>
    <t>NARODNE NOVINE DD</t>
  </si>
  <si>
    <t>KEMIJSKA ČISTIONICA I KOP. KLJUČEVA ŠUPER</t>
  </si>
  <si>
    <t>32399 - OSTALE NESPOMENUTE USLUGE</t>
  </si>
  <si>
    <t>TIM 360 D.O.O.</t>
  </si>
  <si>
    <t>37219 - OSTALE NAKNADE IZ PRORAČUNA U NOVCU</t>
  </si>
  <si>
    <t>31213 - DAROVI</t>
  </si>
  <si>
    <t>31216 - REGRES ZA GODIŠNJI ODMOR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</si>
</sst>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b/>
      <sz val="12"/>
      <color theme="4" tint="-0.499984740745262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9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</cellStyleXfs>
  <cellXfs count="2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0" fontId="26" fillId="34" borderId="8" xfId="0" applyNumberFormat="1" applyFont="1" applyFill="1" applyBorder="1" applyAlignment="1">
      <alignment horizontal="center" vertical="center"/>
    </xf>
    <xf numFmtId="4" fontId="25" fillId="35" borderId="12" xfId="0" applyNumberFormat="1" applyFont="1" applyFill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4" fontId="24" fillId="0" borderId="12" xfId="0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25" fillId="35" borderId="9" xfId="0" applyFont="1" applyFill="1" applyBorder="1" applyAlignment="1" applyProtection="1">
      <alignment horizontal="right" vertical="center" wrapText="1"/>
    </xf>
    <xf numFmtId="0" fontId="25" fillId="35" borderId="10" xfId="0" applyFont="1" applyFill="1" applyBorder="1" applyAlignment="1" applyProtection="1">
      <alignment horizontal="right" vertical="center" wrapText="1"/>
    </xf>
    <xf numFmtId="0" fontId="25" fillId="35" borderId="11" xfId="0" applyFont="1" applyFill="1" applyBorder="1" applyAlignment="1" applyProtection="1">
      <alignment horizontal="right" vertical="center" wrapText="1"/>
    </xf>
    <xf numFmtId="0" fontId="25" fillId="35" borderId="13" xfId="0" applyFont="1" applyFill="1" applyBorder="1" applyAlignment="1" applyProtection="1">
      <alignment horizontal="right" vertical="center" wrapText="1"/>
    </xf>
    <xf numFmtId="0" fontId="25" fillId="35" borderId="14" xfId="0" applyFont="1" applyFill="1" applyBorder="1" applyAlignment="1" applyProtection="1">
      <alignment horizontal="right" vertical="center" wrapText="1"/>
    </xf>
    <xf numFmtId="0" fontId="25" fillId="35" borderId="15" xfId="0" applyFont="1" applyFill="1" applyBorder="1" applyAlignment="1" applyProtection="1">
      <alignment horizontal="right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34"/>
  <sheetViews>
    <sheetView topLeftCell="A16" workbookViewId="0">
      <selection activeCell="A25" sqref="A2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8</v>
      </c>
      <c r="B5" s="14"/>
      <c r="C5" s="14"/>
      <c r="D5" s="14"/>
      <c r="E5" s="14"/>
      <c r="F5" s="14"/>
    </row>
    <row r="6" spans="1:6" ht="44.1" customHeight="1" x14ac:dyDescent="0.25">
      <c r="A6" s="15" t="s">
        <v>28</v>
      </c>
      <c r="B6" s="15"/>
      <c r="C6" s="15"/>
      <c r="D6" s="15"/>
      <c r="E6" s="15"/>
      <c r="F6" s="15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549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13.44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103.95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31.5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49.5</v>
      </c>
      <c r="E12" s="3" t="s">
        <v>24</v>
      </c>
      <c r="F12" s="3" t="s">
        <v>18</v>
      </c>
    </row>
    <row r="13" spans="1:6" ht="30" x14ac:dyDescent="0.25">
      <c r="A13" s="3" t="s">
        <v>25</v>
      </c>
      <c r="B13" s="3"/>
      <c r="C13" s="3"/>
      <c r="D13" s="4">
        <v>1647</v>
      </c>
      <c r="E13" s="3" t="s">
        <v>23</v>
      </c>
      <c r="F13" s="3" t="s">
        <v>18</v>
      </c>
    </row>
    <row r="14" spans="1:6" ht="45" x14ac:dyDescent="0.25">
      <c r="A14" s="3" t="s">
        <v>25</v>
      </c>
      <c r="B14" s="3"/>
      <c r="C14" s="3"/>
      <c r="D14" s="4">
        <f>95.04+97.38</f>
        <v>192.42000000000002</v>
      </c>
      <c r="E14" s="3" t="s">
        <v>23</v>
      </c>
      <c r="F14" s="3" t="s">
        <v>16</v>
      </c>
    </row>
    <row r="15" spans="1:6" ht="45" x14ac:dyDescent="0.25">
      <c r="A15" s="3" t="s">
        <v>25</v>
      </c>
      <c r="B15" s="3"/>
      <c r="C15" s="3"/>
      <c r="D15" s="4">
        <v>311.85000000000002</v>
      </c>
      <c r="E15" s="3" t="s">
        <v>23</v>
      </c>
      <c r="F15" s="3" t="s">
        <v>19</v>
      </c>
    </row>
    <row r="16" spans="1:6" ht="30" x14ac:dyDescent="0.25">
      <c r="A16" s="3" t="s">
        <v>25</v>
      </c>
      <c r="B16" s="3"/>
      <c r="C16" s="3"/>
      <c r="D16" s="4">
        <v>94.5</v>
      </c>
      <c r="E16" s="3" t="s">
        <v>23</v>
      </c>
      <c r="F16" s="3" t="s">
        <v>18</v>
      </c>
    </row>
    <row r="17" spans="1:6" ht="30" x14ac:dyDescent="0.25">
      <c r="A17" s="3" t="s">
        <v>25</v>
      </c>
      <c r="B17" s="3"/>
      <c r="C17" s="3"/>
      <c r="D17" s="4">
        <v>148.5</v>
      </c>
      <c r="E17" s="3" t="s">
        <v>23</v>
      </c>
      <c r="F17" s="3" t="s">
        <v>18</v>
      </c>
    </row>
    <row r="18" spans="1:6" ht="45" x14ac:dyDescent="0.25">
      <c r="A18" s="3" t="s">
        <v>3</v>
      </c>
      <c r="B18" s="3"/>
      <c r="C18" s="3"/>
      <c r="D18" s="4">
        <v>199.47</v>
      </c>
      <c r="E18" s="3" t="s">
        <v>23</v>
      </c>
      <c r="F18" s="3" t="s">
        <v>16</v>
      </c>
    </row>
    <row r="19" spans="1:6" ht="45" x14ac:dyDescent="0.25">
      <c r="A19" s="3" t="s">
        <v>26</v>
      </c>
      <c r="B19" s="3">
        <v>75780877581</v>
      </c>
      <c r="C19" s="3" t="s">
        <v>1</v>
      </c>
      <c r="D19" s="4">
        <v>50</v>
      </c>
      <c r="E19" s="3" t="s">
        <v>24</v>
      </c>
      <c r="F19" s="3" t="s">
        <v>10</v>
      </c>
    </row>
    <row r="20" spans="1:6" ht="30" x14ac:dyDescent="0.25">
      <c r="A20" s="3" t="s">
        <v>27</v>
      </c>
      <c r="B20" s="3">
        <v>81793146560</v>
      </c>
      <c r="C20" s="3" t="s">
        <v>1</v>
      </c>
      <c r="D20" s="4">
        <v>51.6</v>
      </c>
      <c r="E20" s="3" t="s">
        <v>23</v>
      </c>
      <c r="F20" s="3" t="s">
        <v>13</v>
      </c>
    </row>
    <row r="21" spans="1:6" ht="30" x14ac:dyDescent="0.25">
      <c r="A21" s="3" t="s">
        <v>14</v>
      </c>
      <c r="B21" s="3">
        <v>87311810356</v>
      </c>
      <c r="C21" s="3" t="s">
        <v>2</v>
      </c>
      <c r="D21" s="4">
        <v>11.86</v>
      </c>
      <c r="E21" s="3" t="s">
        <v>23</v>
      </c>
      <c r="F21" s="3" t="s">
        <v>11</v>
      </c>
    </row>
    <row r="22" spans="1:6" ht="30" x14ac:dyDescent="0.25">
      <c r="A22" s="3" t="s">
        <v>12</v>
      </c>
      <c r="B22" s="3">
        <v>70133616033</v>
      </c>
      <c r="C22" s="3" t="s">
        <v>1</v>
      </c>
      <c r="D22" s="4">
        <v>64.19</v>
      </c>
      <c r="E22" s="3" t="s">
        <v>23</v>
      </c>
      <c r="F22" s="3" t="s">
        <v>13</v>
      </c>
    </row>
    <row r="23" spans="1:6" ht="45" x14ac:dyDescent="0.25">
      <c r="A23" s="3" t="s">
        <v>3</v>
      </c>
      <c r="B23" s="3"/>
      <c r="C23" s="3"/>
      <c r="D23" s="4">
        <f>99413.07+585.95+379.56</f>
        <v>100378.58</v>
      </c>
      <c r="E23" s="3" t="s">
        <v>20</v>
      </c>
      <c r="F23" s="3" t="s">
        <v>18</v>
      </c>
    </row>
    <row r="24" spans="1:6" ht="45" x14ac:dyDescent="0.25">
      <c r="A24" s="3" t="s">
        <v>3</v>
      </c>
      <c r="B24" s="3"/>
      <c r="C24" s="3"/>
      <c r="D24" s="4">
        <f>16403.12+96.67+62.63</f>
        <v>16562.419999999998</v>
      </c>
      <c r="E24" s="3" t="s">
        <v>20</v>
      </c>
      <c r="F24" s="3" t="s">
        <v>19</v>
      </c>
    </row>
    <row r="25" spans="1:6" ht="45" x14ac:dyDescent="0.25">
      <c r="A25" s="3" t="s">
        <v>15</v>
      </c>
      <c r="B25" s="3"/>
      <c r="C25" s="3"/>
      <c r="D25" s="4">
        <v>158.5</v>
      </c>
      <c r="E25" s="3" t="s">
        <v>20</v>
      </c>
      <c r="F25" s="3" t="s">
        <v>21</v>
      </c>
    </row>
    <row r="26" spans="1:6" ht="45" x14ac:dyDescent="0.25">
      <c r="A26" s="3" t="s">
        <v>15</v>
      </c>
      <c r="B26" s="3"/>
      <c r="C26" s="3"/>
      <c r="D26" s="4">
        <v>200.08</v>
      </c>
      <c r="E26" s="3" t="s">
        <v>20</v>
      </c>
      <c r="F26" s="3" t="s">
        <v>21</v>
      </c>
    </row>
    <row r="27" spans="1:6" ht="45" x14ac:dyDescent="0.25">
      <c r="A27" s="3" t="s">
        <v>15</v>
      </c>
      <c r="B27" s="3"/>
      <c r="C27" s="3"/>
      <c r="D27" s="4">
        <v>249.46</v>
      </c>
      <c r="E27" s="3" t="s">
        <v>20</v>
      </c>
      <c r="F27" s="3" t="s">
        <v>21</v>
      </c>
    </row>
    <row r="28" spans="1:6" ht="45" x14ac:dyDescent="0.25">
      <c r="A28" s="3" t="s">
        <v>15</v>
      </c>
      <c r="B28" s="3"/>
      <c r="C28" s="3"/>
      <c r="D28" s="4">
        <v>285.89</v>
      </c>
      <c r="E28" s="3" t="s">
        <v>20</v>
      </c>
      <c r="F28" s="3" t="s">
        <v>21</v>
      </c>
    </row>
    <row r="29" spans="1:6" ht="45" x14ac:dyDescent="0.25">
      <c r="A29" s="3" t="s">
        <v>3</v>
      </c>
      <c r="B29" s="3"/>
      <c r="C29" s="3"/>
      <c r="D29" s="4">
        <v>1500</v>
      </c>
      <c r="E29" s="3" t="s">
        <v>20</v>
      </c>
      <c r="F29" s="3" t="s">
        <v>17</v>
      </c>
    </row>
    <row r="30" spans="1:6" ht="33.950000000000003" customHeight="1" x14ac:dyDescent="0.25">
      <c r="A30" s="16" t="s">
        <v>22</v>
      </c>
      <c r="B30" s="17"/>
      <c r="C30" s="18"/>
      <c r="D30" s="7">
        <f>SUM(D8:D29)</f>
        <v>122853.71</v>
      </c>
    </row>
    <row r="31" spans="1:6" ht="33.950000000000003" customHeight="1" x14ac:dyDescent="0.25">
      <c r="D31" s="5"/>
    </row>
    <row r="34" spans="5:5" ht="33.950000000000003" customHeight="1" x14ac:dyDescent="0.25">
      <c r="E34" s="5"/>
    </row>
  </sheetData>
  <sheetProtection algorithmName="SHA-512" hashValue="+uXjlkacnJs2sWB4DHQJr1k0NrZw520ApZKVzPWHw6+I5V1g19l51xvKnxMgGeo1ZA2BZHp2LRNKiRY9ZNPeTQ==" saltValue="M+KaJUZdLn6VX+DFVgiuLw==" spinCount="100000" sheet="1" objects="1" scenarios="1" autoFilter="0"/>
  <autoFilter ref="A7:F7"/>
  <mergeCells count="3">
    <mergeCell ref="A5:F5"/>
    <mergeCell ref="A6:F6"/>
    <mergeCell ref="A30:C30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3"/>
  <sheetViews>
    <sheetView topLeftCell="A61" workbookViewId="0">
      <selection activeCell="A37" sqref="A37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8</v>
      </c>
      <c r="B5" s="14"/>
      <c r="C5" s="14"/>
      <c r="D5" s="14"/>
      <c r="E5" s="14"/>
      <c r="F5" s="14"/>
    </row>
    <row r="6" spans="1:6" ht="44.1" customHeight="1" x14ac:dyDescent="0.25">
      <c r="A6" s="15" t="s">
        <v>29</v>
      </c>
      <c r="B6" s="15"/>
      <c r="C6" s="15"/>
      <c r="D6" s="15"/>
      <c r="E6" s="15"/>
      <c r="F6" s="15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19.88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5.25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65.59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59.63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270.58999999999997</v>
      </c>
      <c r="E12" s="3" t="s">
        <v>24</v>
      </c>
      <c r="F12" s="3" t="s">
        <v>18</v>
      </c>
    </row>
    <row r="13" spans="1:6" ht="45" x14ac:dyDescent="0.25">
      <c r="A13" s="3" t="s">
        <v>25</v>
      </c>
      <c r="B13" s="3"/>
      <c r="C13" s="3"/>
      <c r="D13" s="4">
        <v>47.4</v>
      </c>
      <c r="E13" s="3" t="s">
        <v>24</v>
      </c>
      <c r="F13" s="3" t="s">
        <v>18</v>
      </c>
    </row>
    <row r="14" spans="1:6" ht="30" x14ac:dyDescent="0.25">
      <c r="A14" s="3" t="s">
        <v>25</v>
      </c>
      <c r="B14" s="3"/>
      <c r="C14" s="3"/>
      <c r="D14" s="4">
        <f>525+525+525+142.5</f>
        <v>1717.5</v>
      </c>
      <c r="E14" s="3" t="s">
        <v>23</v>
      </c>
      <c r="F14" s="3" t="s">
        <v>18</v>
      </c>
    </row>
    <row r="15" spans="1:6" ht="45" x14ac:dyDescent="0.25">
      <c r="A15" s="3" t="s">
        <v>25</v>
      </c>
      <c r="B15" s="3"/>
      <c r="C15" s="3"/>
      <c r="D15" s="4">
        <f>72.9+80.55+37.13</f>
        <v>190.57999999999998</v>
      </c>
      <c r="E15" s="3" t="s">
        <v>23</v>
      </c>
      <c r="F15" s="3" t="s">
        <v>16</v>
      </c>
    </row>
    <row r="16" spans="1:6" ht="45" x14ac:dyDescent="0.25">
      <c r="A16" s="3" t="s">
        <v>25</v>
      </c>
      <c r="B16" s="3"/>
      <c r="C16" s="3"/>
      <c r="D16" s="4">
        <v>321.75</v>
      </c>
      <c r="E16" s="3" t="s">
        <v>23</v>
      </c>
      <c r="F16" s="3" t="s">
        <v>19</v>
      </c>
    </row>
    <row r="17" spans="1:6" ht="30" x14ac:dyDescent="0.25">
      <c r="A17" s="3" t="s">
        <v>25</v>
      </c>
      <c r="B17" s="3"/>
      <c r="C17" s="3"/>
      <c r="D17" s="4">
        <v>135</v>
      </c>
      <c r="E17" s="3" t="s">
        <v>23</v>
      </c>
      <c r="F17" s="3" t="s">
        <v>18</v>
      </c>
    </row>
    <row r="18" spans="1:6" ht="30" x14ac:dyDescent="0.25">
      <c r="A18" s="3" t="s">
        <v>25</v>
      </c>
      <c r="B18" s="3"/>
      <c r="C18" s="3"/>
      <c r="D18" s="4">
        <v>97.5</v>
      </c>
      <c r="E18" s="3" t="s">
        <v>23</v>
      </c>
      <c r="F18" s="3" t="s">
        <v>18</v>
      </c>
    </row>
    <row r="19" spans="1:6" ht="45" x14ac:dyDescent="0.25">
      <c r="A19" s="3" t="s">
        <v>3</v>
      </c>
      <c r="B19" s="3"/>
      <c r="C19" s="3"/>
      <c r="D19" s="4">
        <v>602.97</v>
      </c>
      <c r="E19" s="3" t="s">
        <v>23</v>
      </c>
      <c r="F19" s="3" t="s">
        <v>16</v>
      </c>
    </row>
    <row r="20" spans="1:6" ht="30" x14ac:dyDescent="0.25">
      <c r="A20" s="3" t="s">
        <v>15</v>
      </c>
      <c r="B20" s="3"/>
      <c r="C20" s="3"/>
      <c r="D20" s="4">
        <v>30</v>
      </c>
      <c r="E20" s="3" t="s">
        <v>23</v>
      </c>
      <c r="F20" s="3" t="s">
        <v>30</v>
      </c>
    </row>
    <row r="21" spans="1:6" ht="30" x14ac:dyDescent="0.25">
      <c r="A21" s="3" t="s">
        <v>32</v>
      </c>
      <c r="B21" s="3">
        <v>95970838122</v>
      </c>
      <c r="C21" s="3" t="s">
        <v>33</v>
      </c>
      <c r="D21" s="4">
        <v>73.239999999999995</v>
      </c>
      <c r="E21" s="3" t="s">
        <v>23</v>
      </c>
      <c r="F21" s="3" t="s">
        <v>31</v>
      </c>
    </row>
    <row r="22" spans="1:6" ht="30" x14ac:dyDescent="0.25">
      <c r="A22" s="3" t="s">
        <v>34</v>
      </c>
      <c r="B22" s="3">
        <v>97907935118</v>
      </c>
      <c r="C22" s="3" t="s">
        <v>1</v>
      </c>
      <c r="D22" s="4">
        <v>91.06</v>
      </c>
      <c r="E22" s="3" t="s">
        <v>23</v>
      </c>
      <c r="F22" s="3" t="s">
        <v>31</v>
      </c>
    </row>
    <row r="23" spans="1:6" ht="45" x14ac:dyDescent="0.25">
      <c r="A23" s="3" t="s">
        <v>34</v>
      </c>
      <c r="B23" s="3">
        <v>97907935118</v>
      </c>
      <c r="C23" s="3" t="s">
        <v>1</v>
      </c>
      <c r="D23" s="4">
        <v>150.43</v>
      </c>
      <c r="E23" s="3" t="s">
        <v>24</v>
      </c>
      <c r="F23" s="3" t="s">
        <v>10</v>
      </c>
    </row>
    <row r="24" spans="1:6" ht="45" x14ac:dyDescent="0.25">
      <c r="A24" s="3" t="s">
        <v>35</v>
      </c>
      <c r="B24" s="3">
        <v>48092682308</v>
      </c>
      <c r="C24" s="3" t="s">
        <v>33</v>
      </c>
      <c r="D24" s="4">
        <v>15.55</v>
      </c>
      <c r="E24" s="3" t="s">
        <v>23</v>
      </c>
      <c r="F24" s="3" t="s">
        <v>61</v>
      </c>
    </row>
    <row r="25" spans="1:6" ht="30" x14ac:dyDescent="0.25">
      <c r="A25" s="3" t="s">
        <v>36</v>
      </c>
      <c r="B25" s="3">
        <v>14506572540</v>
      </c>
      <c r="C25" s="3" t="s">
        <v>1</v>
      </c>
      <c r="D25" s="4">
        <v>327.3</v>
      </c>
      <c r="E25" s="3" t="s">
        <v>23</v>
      </c>
      <c r="F25" s="3" t="s">
        <v>37</v>
      </c>
    </row>
    <row r="26" spans="1:6" ht="30" x14ac:dyDescent="0.25">
      <c r="A26" s="3" t="s">
        <v>15</v>
      </c>
      <c r="B26" s="3"/>
      <c r="C26" s="3"/>
      <c r="D26" s="4">
        <v>30</v>
      </c>
      <c r="E26" s="3" t="s">
        <v>23</v>
      </c>
      <c r="F26" s="3" t="s">
        <v>30</v>
      </c>
    </row>
    <row r="27" spans="1:6" ht="45" x14ac:dyDescent="0.25">
      <c r="A27" s="3" t="s">
        <v>15</v>
      </c>
      <c r="B27" s="3"/>
      <c r="C27" s="3"/>
      <c r="D27" s="4">
        <v>18.54</v>
      </c>
      <c r="E27" s="3" t="s">
        <v>23</v>
      </c>
      <c r="F27" s="3" t="s">
        <v>38</v>
      </c>
    </row>
    <row r="28" spans="1:6" ht="45" x14ac:dyDescent="0.25">
      <c r="A28" s="3" t="s">
        <v>32</v>
      </c>
      <c r="B28" s="3">
        <v>95970838122</v>
      </c>
      <c r="C28" s="3" t="s">
        <v>33</v>
      </c>
      <c r="D28" s="4">
        <f>85.65+105.26</f>
        <v>190.91000000000003</v>
      </c>
      <c r="E28" s="3" t="s">
        <v>23</v>
      </c>
      <c r="F28" s="3" t="s">
        <v>39</v>
      </c>
    </row>
    <row r="29" spans="1:6" ht="30" x14ac:dyDescent="0.25">
      <c r="A29" s="3" t="s">
        <v>40</v>
      </c>
      <c r="B29" s="3">
        <v>65278787645</v>
      </c>
      <c r="C29" s="3" t="s">
        <v>1</v>
      </c>
      <c r="D29" s="4">
        <v>118.36</v>
      </c>
      <c r="E29" s="3" t="s">
        <v>23</v>
      </c>
      <c r="F29" s="3" t="s">
        <v>31</v>
      </c>
    </row>
    <row r="30" spans="1:6" ht="45" x14ac:dyDescent="0.25">
      <c r="A30" s="3" t="s">
        <v>40</v>
      </c>
      <c r="B30" s="3">
        <v>65278787646</v>
      </c>
      <c r="C30" s="3" t="s">
        <v>1</v>
      </c>
      <c r="D30" s="4">
        <v>100</v>
      </c>
      <c r="E30" s="3" t="s">
        <v>24</v>
      </c>
      <c r="F30" s="3" t="s">
        <v>10</v>
      </c>
    </row>
    <row r="31" spans="1:6" ht="45" x14ac:dyDescent="0.25">
      <c r="A31" s="3" t="s">
        <v>41</v>
      </c>
      <c r="B31" s="3">
        <v>51955689490</v>
      </c>
      <c r="C31" s="3" t="s">
        <v>42</v>
      </c>
      <c r="D31" s="4">
        <v>160.46</v>
      </c>
      <c r="E31" s="3" t="s">
        <v>24</v>
      </c>
      <c r="F31" s="3" t="s">
        <v>10</v>
      </c>
    </row>
    <row r="32" spans="1:6" ht="30" x14ac:dyDescent="0.25">
      <c r="A32" s="3" t="s">
        <v>41</v>
      </c>
      <c r="B32" s="3">
        <v>51955689491</v>
      </c>
      <c r="C32" s="3" t="s">
        <v>42</v>
      </c>
      <c r="D32" s="4">
        <v>108.3</v>
      </c>
      <c r="E32" s="3" t="s">
        <v>23</v>
      </c>
      <c r="F32" s="3" t="s">
        <v>31</v>
      </c>
    </row>
    <row r="33" spans="1:6" ht="30" x14ac:dyDescent="0.25">
      <c r="A33" s="3" t="s">
        <v>43</v>
      </c>
      <c r="B33" s="3">
        <v>85821130368</v>
      </c>
      <c r="C33" s="3" t="s">
        <v>1</v>
      </c>
      <c r="D33" s="8">
        <v>1.66</v>
      </c>
      <c r="E33" s="3" t="s">
        <v>23</v>
      </c>
      <c r="F33" s="9" t="s">
        <v>44</v>
      </c>
    </row>
    <row r="34" spans="1:6" ht="30" x14ac:dyDescent="0.25">
      <c r="A34" s="3" t="s">
        <v>35</v>
      </c>
      <c r="B34" s="3">
        <v>48092682308</v>
      </c>
      <c r="C34" s="3" t="s">
        <v>33</v>
      </c>
      <c r="D34" s="4">
        <v>115.69</v>
      </c>
      <c r="E34" s="3" t="s">
        <v>23</v>
      </c>
      <c r="F34" s="3" t="s">
        <v>31</v>
      </c>
    </row>
    <row r="35" spans="1:6" ht="30" x14ac:dyDescent="0.25">
      <c r="A35" s="3" t="s">
        <v>45</v>
      </c>
      <c r="B35" s="10" t="s">
        <v>46</v>
      </c>
      <c r="C35" s="3" t="s">
        <v>47</v>
      </c>
      <c r="D35" s="4">
        <v>387.06</v>
      </c>
      <c r="E35" s="3" t="s">
        <v>23</v>
      </c>
      <c r="F35" s="3" t="s">
        <v>31</v>
      </c>
    </row>
    <row r="36" spans="1:6" ht="30" x14ac:dyDescent="0.25">
      <c r="A36" s="3" t="s">
        <v>15</v>
      </c>
      <c r="B36" s="3"/>
      <c r="C36" s="3"/>
      <c r="D36" s="4">
        <v>30</v>
      </c>
      <c r="E36" s="3" t="s">
        <v>23</v>
      </c>
      <c r="F36" s="3" t="s">
        <v>30</v>
      </c>
    </row>
    <row r="37" spans="1:6" ht="45" x14ac:dyDescent="0.25">
      <c r="A37" s="3" t="s">
        <v>15</v>
      </c>
      <c r="B37" s="3"/>
      <c r="C37" s="3"/>
      <c r="D37" s="4">
        <v>18.54</v>
      </c>
      <c r="E37" s="3" t="s">
        <v>23</v>
      </c>
      <c r="F37" s="3" t="s">
        <v>38</v>
      </c>
    </row>
    <row r="38" spans="1:6" ht="45" x14ac:dyDescent="0.25">
      <c r="A38" s="3" t="s">
        <v>48</v>
      </c>
      <c r="B38" s="3">
        <v>34826404718</v>
      </c>
      <c r="C38" s="3" t="s">
        <v>49</v>
      </c>
      <c r="D38" s="4">
        <v>50</v>
      </c>
      <c r="E38" s="3" t="s">
        <v>23</v>
      </c>
      <c r="F38" s="3" t="s">
        <v>10</v>
      </c>
    </row>
    <row r="39" spans="1:6" ht="30" x14ac:dyDescent="0.25">
      <c r="A39" s="3" t="s">
        <v>15</v>
      </c>
      <c r="B39" s="3"/>
      <c r="C39" s="3"/>
      <c r="D39" s="4">
        <v>30</v>
      </c>
      <c r="E39" s="3" t="s">
        <v>23</v>
      </c>
      <c r="F39" s="3" t="s">
        <v>30</v>
      </c>
    </row>
    <row r="40" spans="1:6" ht="45" x14ac:dyDescent="0.25">
      <c r="A40" s="3" t="s">
        <v>15</v>
      </c>
      <c r="B40" s="3"/>
      <c r="C40" s="3"/>
      <c r="D40" s="4">
        <v>19.440000000000001</v>
      </c>
      <c r="E40" s="3" t="s">
        <v>23</v>
      </c>
      <c r="F40" s="3" t="s">
        <v>38</v>
      </c>
    </row>
    <row r="41" spans="1:6" ht="30" x14ac:dyDescent="0.25">
      <c r="A41" s="3" t="s">
        <v>15</v>
      </c>
      <c r="B41" s="3"/>
      <c r="C41" s="3"/>
      <c r="D41" s="4">
        <v>540</v>
      </c>
      <c r="E41" s="3" t="s">
        <v>23</v>
      </c>
      <c r="F41" s="3" t="s">
        <v>21</v>
      </c>
    </row>
    <row r="42" spans="1:6" ht="30" x14ac:dyDescent="0.25">
      <c r="A42" s="3" t="s">
        <v>15</v>
      </c>
      <c r="B42" s="3"/>
      <c r="C42" s="3"/>
      <c r="D42" s="4">
        <v>540</v>
      </c>
      <c r="E42" s="3" t="s">
        <v>23</v>
      </c>
      <c r="F42" s="3" t="s">
        <v>21</v>
      </c>
    </row>
    <row r="43" spans="1:6" ht="30" x14ac:dyDescent="0.25">
      <c r="A43" s="3" t="s">
        <v>15</v>
      </c>
      <c r="B43" s="3"/>
      <c r="C43" s="3"/>
      <c r="D43" s="4">
        <v>135</v>
      </c>
      <c r="E43" s="3" t="s">
        <v>23</v>
      </c>
      <c r="F43" s="3" t="s">
        <v>21</v>
      </c>
    </row>
    <row r="44" spans="1:6" ht="30" x14ac:dyDescent="0.25">
      <c r="A44" s="3" t="s">
        <v>15</v>
      </c>
      <c r="B44" s="3"/>
      <c r="C44" s="3"/>
      <c r="D44" s="4">
        <v>405</v>
      </c>
      <c r="E44" s="3" t="s">
        <v>23</v>
      </c>
      <c r="F44" s="3" t="s">
        <v>21</v>
      </c>
    </row>
    <row r="45" spans="1:6" ht="45" x14ac:dyDescent="0.25">
      <c r="A45" s="3" t="s">
        <v>50</v>
      </c>
      <c r="B45" s="3"/>
      <c r="C45" s="3"/>
      <c r="D45" s="4">
        <v>33.479999999999997</v>
      </c>
      <c r="E45" s="3" t="s">
        <v>24</v>
      </c>
      <c r="F45" s="3" t="s">
        <v>10</v>
      </c>
    </row>
    <row r="46" spans="1:6" ht="45" x14ac:dyDescent="0.25">
      <c r="A46" s="3" t="s">
        <v>51</v>
      </c>
      <c r="B46" s="3"/>
      <c r="C46" s="3"/>
      <c r="D46" s="4">
        <v>3.35</v>
      </c>
      <c r="E46" s="3" t="s">
        <v>24</v>
      </c>
      <c r="F46" s="3" t="s">
        <v>10</v>
      </c>
    </row>
    <row r="47" spans="1:6" ht="45" x14ac:dyDescent="0.25">
      <c r="A47" s="3" t="s">
        <v>15</v>
      </c>
      <c r="B47" s="3"/>
      <c r="C47" s="3"/>
      <c r="D47" s="4">
        <v>669.63</v>
      </c>
      <c r="E47" s="3" t="s">
        <v>24</v>
      </c>
      <c r="F47" s="3" t="s">
        <v>10</v>
      </c>
    </row>
    <row r="48" spans="1:6" ht="30" x14ac:dyDescent="0.25">
      <c r="A48" s="3" t="s">
        <v>32</v>
      </c>
      <c r="B48" s="3">
        <v>95970838122</v>
      </c>
      <c r="C48" s="3" t="s">
        <v>33</v>
      </c>
      <c r="D48" s="4">
        <v>86.89</v>
      </c>
      <c r="E48" s="3" t="s">
        <v>23</v>
      </c>
      <c r="F48" s="3" t="s">
        <v>52</v>
      </c>
    </row>
    <row r="49" spans="1:6" ht="30" x14ac:dyDescent="0.25">
      <c r="A49" s="3" t="s">
        <v>53</v>
      </c>
      <c r="B49" s="3">
        <v>62595301902</v>
      </c>
      <c r="C49" s="3" t="s">
        <v>54</v>
      </c>
      <c r="D49" s="4">
        <v>199</v>
      </c>
      <c r="E49" s="3" t="s">
        <v>23</v>
      </c>
      <c r="F49" s="3" t="s">
        <v>37</v>
      </c>
    </row>
    <row r="50" spans="1:6" ht="30" x14ac:dyDescent="0.25">
      <c r="A50" s="3" t="s">
        <v>15</v>
      </c>
      <c r="B50" s="3"/>
      <c r="C50" s="3"/>
      <c r="D50" s="4">
        <v>30</v>
      </c>
      <c r="E50" s="3" t="s">
        <v>23</v>
      </c>
      <c r="F50" s="3" t="s">
        <v>30</v>
      </c>
    </row>
    <row r="51" spans="1:6" ht="45" x14ac:dyDescent="0.25">
      <c r="A51" s="3" t="s">
        <v>15</v>
      </c>
      <c r="B51" s="3"/>
      <c r="C51" s="3"/>
      <c r="D51" s="4">
        <v>18.54</v>
      </c>
      <c r="E51" s="3" t="s">
        <v>23</v>
      </c>
      <c r="F51" s="3" t="s">
        <v>38</v>
      </c>
    </row>
    <row r="52" spans="1:6" ht="45" x14ac:dyDescent="0.25">
      <c r="A52" s="3" t="s">
        <v>55</v>
      </c>
      <c r="B52" s="3">
        <v>93128197410</v>
      </c>
      <c r="C52" s="3" t="s">
        <v>56</v>
      </c>
      <c r="D52" s="4">
        <v>100</v>
      </c>
      <c r="E52" s="3" t="s">
        <v>23</v>
      </c>
      <c r="F52" s="3" t="s">
        <v>10</v>
      </c>
    </row>
    <row r="53" spans="1:6" ht="30" x14ac:dyDescent="0.25">
      <c r="A53" s="3" t="s">
        <v>57</v>
      </c>
      <c r="B53" s="3">
        <v>13246844539</v>
      </c>
      <c r="C53" s="3" t="s">
        <v>33</v>
      </c>
      <c r="D53" s="4">
        <v>86.75</v>
      </c>
      <c r="E53" s="3" t="s">
        <v>23</v>
      </c>
      <c r="F53" s="3" t="s">
        <v>31</v>
      </c>
    </row>
    <row r="54" spans="1:6" ht="45" x14ac:dyDescent="0.25">
      <c r="A54" s="3" t="s">
        <v>58</v>
      </c>
      <c r="B54" s="3">
        <v>51734905647</v>
      </c>
      <c r="C54" s="3" t="s">
        <v>33</v>
      </c>
      <c r="D54" s="4">
        <v>446.63</v>
      </c>
      <c r="E54" s="3" t="s">
        <v>23</v>
      </c>
      <c r="F54" s="3" t="s">
        <v>62</v>
      </c>
    </row>
    <row r="55" spans="1:6" ht="30" x14ac:dyDescent="0.25">
      <c r="A55" s="3" t="s">
        <v>15</v>
      </c>
      <c r="B55" s="3"/>
      <c r="C55" s="3"/>
      <c r="D55" s="4">
        <v>30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18.54</v>
      </c>
      <c r="E56" s="3" t="s">
        <v>23</v>
      </c>
      <c r="F56" s="3" t="s">
        <v>38</v>
      </c>
    </row>
    <row r="57" spans="1:6" ht="30" x14ac:dyDescent="0.25">
      <c r="A57" s="3" t="s">
        <v>27</v>
      </c>
      <c r="B57" s="3">
        <v>81793146560</v>
      </c>
      <c r="C57" s="3" t="s">
        <v>1</v>
      </c>
      <c r="D57" s="4">
        <v>51.64</v>
      </c>
      <c r="E57" s="3" t="s">
        <v>23</v>
      </c>
      <c r="F57" s="3" t="s">
        <v>13</v>
      </c>
    </row>
    <row r="58" spans="1:6" ht="30" x14ac:dyDescent="0.25">
      <c r="A58" s="3" t="s">
        <v>15</v>
      </c>
      <c r="B58" s="3"/>
      <c r="C58" s="3"/>
      <c r="D58" s="4">
        <v>30</v>
      </c>
      <c r="E58" s="3" t="s">
        <v>23</v>
      </c>
      <c r="F58" s="3" t="s">
        <v>30</v>
      </c>
    </row>
    <row r="59" spans="1:6" ht="45" x14ac:dyDescent="0.25">
      <c r="A59" s="3" t="s">
        <v>15</v>
      </c>
      <c r="B59" s="3"/>
      <c r="C59" s="3"/>
      <c r="D59" s="4">
        <v>18.54</v>
      </c>
      <c r="E59" s="3" t="s">
        <v>23</v>
      </c>
      <c r="F59" s="3" t="s">
        <v>38</v>
      </c>
    </row>
    <row r="60" spans="1:6" ht="30" x14ac:dyDescent="0.25">
      <c r="A60" s="3" t="s">
        <v>12</v>
      </c>
      <c r="B60" s="3">
        <v>70133616033</v>
      </c>
      <c r="C60" s="3" t="s">
        <v>1</v>
      </c>
      <c r="D60" s="4">
        <v>66.91</v>
      </c>
      <c r="E60" s="3" t="s">
        <v>23</v>
      </c>
      <c r="F60" s="3" t="s">
        <v>13</v>
      </c>
    </row>
    <row r="61" spans="1:6" ht="30" x14ac:dyDescent="0.25">
      <c r="A61" s="3" t="s">
        <v>14</v>
      </c>
      <c r="B61" s="3">
        <v>87311810356</v>
      </c>
      <c r="C61" s="3" t="s">
        <v>2</v>
      </c>
      <c r="D61" s="4">
        <v>3.25</v>
      </c>
      <c r="E61" s="3" t="s">
        <v>23</v>
      </c>
      <c r="F61" s="3" t="s">
        <v>11</v>
      </c>
    </row>
    <row r="62" spans="1:6" ht="45" x14ac:dyDescent="0.25">
      <c r="A62" s="3" t="s">
        <v>59</v>
      </c>
      <c r="B62" s="3">
        <v>55251175813</v>
      </c>
      <c r="C62" s="3" t="s">
        <v>60</v>
      </c>
      <c r="D62" s="4">
        <v>100</v>
      </c>
      <c r="E62" s="3" t="s">
        <v>23</v>
      </c>
      <c r="F62" s="3" t="s">
        <v>10</v>
      </c>
    </row>
    <row r="63" spans="1:6" ht="45" x14ac:dyDescent="0.25">
      <c r="A63" s="3" t="s">
        <v>3</v>
      </c>
      <c r="B63" s="3"/>
      <c r="C63" s="3"/>
      <c r="D63" s="4">
        <v>100024.73</v>
      </c>
      <c r="E63" s="3" t="s">
        <v>20</v>
      </c>
      <c r="F63" s="3" t="s">
        <v>18</v>
      </c>
    </row>
    <row r="64" spans="1:6" ht="45" x14ac:dyDescent="0.25">
      <c r="A64" s="3" t="s">
        <v>3</v>
      </c>
      <c r="B64" s="3"/>
      <c r="C64" s="3"/>
      <c r="D64" s="4">
        <v>16504.11</v>
      </c>
      <c r="E64" s="3" t="s">
        <v>20</v>
      </c>
      <c r="F64" s="3" t="s">
        <v>19</v>
      </c>
    </row>
    <row r="65" spans="1:6" ht="45" x14ac:dyDescent="0.25">
      <c r="A65" s="3" t="s">
        <v>15</v>
      </c>
      <c r="B65" s="3"/>
      <c r="C65" s="3"/>
      <c r="D65" s="4">
        <v>209.17</v>
      </c>
      <c r="E65" s="3" t="s">
        <v>20</v>
      </c>
      <c r="F65" s="3" t="s">
        <v>21</v>
      </c>
    </row>
    <row r="66" spans="1:6" ht="45" x14ac:dyDescent="0.25">
      <c r="A66" s="3" t="s">
        <v>15</v>
      </c>
      <c r="B66" s="3"/>
      <c r="C66" s="3"/>
      <c r="D66" s="4">
        <v>217.33</v>
      </c>
      <c r="E66" s="3" t="s">
        <v>20</v>
      </c>
      <c r="F66" s="3" t="s">
        <v>21</v>
      </c>
    </row>
    <row r="67" spans="1:6" ht="45" x14ac:dyDescent="0.25">
      <c r="A67" s="3" t="s">
        <v>15</v>
      </c>
      <c r="B67" s="3"/>
      <c r="C67" s="3"/>
      <c r="D67" s="4">
        <v>174.34</v>
      </c>
      <c r="E67" s="3" t="s">
        <v>20</v>
      </c>
      <c r="F67" s="3" t="s">
        <v>21</v>
      </c>
    </row>
    <row r="68" spans="1:6" ht="45" x14ac:dyDescent="0.25">
      <c r="A68" s="3" t="s">
        <v>3</v>
      </c>
      <c r="B68" s="3"/>
      <c r="C68" s="3"/>
      <c r="D68" s="4">
        <v>441.44</v>
      </c>
      <c r="E68" s="3" t="s">
        <v>20</v>
      </c>
      <c r="F68" s="3" t="s">
        <v>17</v>
      </c>
    </row>
    <row r="69" spans="1:6" ht="33.950000000000003" customHeight="1" x14ac:dyDescent="0.25">
      <c r="A69" s="16" t="s">
        <v>22</v>
      </c>
      <c r="B69" s="17"/>
      <c r="C69" s="18"/>
      <c r="D69" s="7">
        <f>SUM(D8:D68)</f>
        <v>126784.45</v>
      </c>
    </row>
    <row r="70" spans="1:6" ht="33.950000000000003" customHeight="1" x14ac:dyDescent="0.25">
      <c r="D70" s="5"/>
    </row>
    <row r="73" spans="1:6" ht="33.950000000000003" customHeight="1" x14ac:dyDescent="0.25">
      <c r="E73" s="5"/>
    </row>
  </sheetData>
  <sheetProtection algorithmName="SHA-512" hashValue="hop6at6DqhBnIFSzxZyqTE2t5i3eqbO9BMAeTeNVxTWK1/uE21pnXxvrNTEXElD5ci/dc09ElU6wpsjf5Ev/zw==" saltValue="Y2T11uQ6S+xued99Re4DJw==" spinCount="100000" sheet="1" objects="1" scenarios="1" autoFilter="0"/>
  <autoFilter ref="A7:F7"/>
  <mergeCells count="3">
    <mergeCell ref="A5:F5"/>
    <mergeCell ref="A6:F6"/>
    <mergeCell ref="A69:C69"/>
  </mergeCells>
  <pageMargins left="0.7" right="0.7" top="0.75" bottom="0.75" header="0.3" footer="0.3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7"/>
  <sheetViews>
    <sheetView topLeftCell="A34" workbookViewId="0">
      <selection activeCell="A46" sqref="A46:F46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8</v>
      </c>
      <c r="B5" s="14"/>
      <c r="C5" s="14"/>
      <c r="D5" s="14"/>
      <c r="E5" s="14"/>
      <c r="F5" s="14"/>
    </row>
    <row r="6" spans="1:6" ht="44.1" customHeight="1" x14ac:dyDescent="0.25">
      <c r="A6" s="15" t="s">
        <v>63</v>
      </c>
      <c r="B6" s="15"/>
      <c r="C6" s="15"/>
      <c r="D6" s="15"/>
      <c r="E6" s="15"/>
      <c r="F6" s="15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30" x14ac:dyDescent="0.25">
      <c r="A8" s="3" t="s">
        <v>32</v>
      </c>
      <c r="B8" s="3">
        <v>95970838122</v>
      </c>
      <c r="C8" s="3" t="s">
        <v>33</v>
      </c>
      <c r="D8" s="4">
        <v>46.99</v>
      </c>
      <c r="E8" s="3" t="s">
        <v>23</v>
      </c>
      <c r="F8" s="3" t="s">
        <v>64</v>
      </c>
    </row>
    <row r="9" spans="1:6" ht="30" x14ac:dyDescent="0.25">
      <c r="A9" s="3" t="s">
        <v>65</v>
      </c>
      <c r="B9" s="10" t="s">
        <v>66</v>
      </c>
      <c r="C9" s="3" t="s">
        <v>1</v>
      </c>
      <c r="D9" s="4">
        <v>279</v>
      </c>
      <c r="E9" s="3" t="s">
        <v>23</v>
      </c>
      <c r="F9" s="3" t="s">
        <v>31</v>
      </c>
    </row>
    <row r="10" spans="1:6" ht="30" x14ac:dyDescent="0.25">
      <c r="A10" s="3" t="s">
        <v>67</v>
      </c>
      <c r="B10" s="3">
        <v>73660371074</v>
      </c>
      <c r="C10" s="3" t="s">
        <v>47</v>
      </c>
      <c r="D10" s="4">
        <v>298.3</v>
      </c>
      <c r="E10" s="3" t="s">
        <v>23</v>
      </c>
      <c r="F10" s="3" t="s">
        <v>64</v>
      </c>
    </row>
    <row r="11" spans="1:6" ht="30" x14ac:dyDescent="0.25">
      <c r="A11" s="3" t="s">
        <v>15</v>
      </c>
      <c r="B11" s="3"/>
      <c r="C11" s="3"/>
      <c r="D11" s="4">
        <v>30</v>
      </c>
      <c r="E11" s="3" t="s">
        <v>23</v>
      </c>
      <c r="F11" s="3" t="s">
        <v>30</v>
      </c>
    </row>
    <row r="12" spans="1:6" ht="45" x14ac:dyDescent="0.25">
      <c r="A12" s="3" t="s">
        <v>15</v>
      </c>
      <c r="B12" s="3"/>
      <c r="C12" s="3"/>
      <c r="D12" s="4">
        <v>43.88</v>
      </c>
      <c r="E12" s="3" t="s">
        <v>23</v>
      </c>
      <c r="F12" s="3" t="s">
        <v>38</v>
      </c>
    </row>
    <row r="13" spans="1:6" ht="30" x14ac:dyDescent="0.25">
      <c r="A13" s="3" t="s">
        <v>15</v>
      </c>
      <c r="B13" s="3"/>
      <c r="C13" s="3"/>
      <c r="D13" s="4">
        <v>45</v>
      </c>
      <c r="E13" s="3" t="s">
        <v>23</v>
      </c>
      <c r="F13" s="3" t="s">
        <v>68</v>
      </c>
    </row>
    <row r="14" spans="1:6" ht="30" x14ac:dyDescent="0.25">
      <c r="A14" s="3" t="s">
        <v>35</v>
      </c>
      <c r="B14" s="3">
        <v>48092682308</v>
      </c>
      <c r="C14" s="3" t="s">
        <v>33</v>
      </c>
      <c r="D14" s="4">
        <v>70.790000000000006</v>
      </c>
      <c r="E14" s="3" t="s">
        <v>23</v>
      </c>
      <c r="F14" s="3" t="s">
        <v>31</v>
      </c>
    </row>
    <row r="15" spans="1:6" ht="30" x14ac:dyDescent="0.25">
      <c r="A15" s="3" t="s">
        <v>15</v>
      </c>
      <c r="B15" s="3"/>
      <c r="C15" s="3"/>
      <c r="D15" s="4">
        <v>30</v>
      </c>
      <c r="E15" s="3" t="s">
        <v>23</v>
      </c>
      <c r="F15" s="3" t="s">
        <v>30</v>
      </c>
    </row>
    <row r="16" spans="1:6" ht="45" x14ac:dyDescent="0.25">
      <c r="A16" s="3" t="s">
        <v>15</v>
      </c>
      <c r="B16" s="3"/>
      <c r="C16" s="3"/>
      <c r="D16" s="4">
        <v>43.88</v>
      </c>
      <c r="E16" s="3" t="s">
        <v>23</v>
      </c>
      <c r="F16" s="3" t="s">
        <v>38</v>
      </c>
    </row>
    <row r="17" spans="1:6" ht="30" x14ac:dyDescent="0.25">
      <c r="A17" s="3" t="s">
        <v>36</v>
      </c>
      <c r="B17" s="3">
        <v>14506572540</v>
      </c>
      <c r="C17" s="3" t="s">
        <v>1</v>
      </c>
      <c r="D17" s="4">
        <f>327.3+327.3</f>
        <v>654.6</v>
      </c>
      <c r="E17" s="3" t="s">
        <v>23</v>
      </c>
      <c r="F17" s="3" t="s">
        <v>37</v>
      </c>
    </row>
    <row r="18" spans="1:6" ht="30" x14ac:dyDescent="0.25">
      <c r="A18" s="3" t="s">
        <v>15</v>
      </c>
      <c r="B18" s="3"/>
      <c r="C18" s="3"/>
      <c r="D18" s="4">
        <v>30</v>
      </c>
      <c r="E18" s="3" t="s">
        <v>23</v>
      </c>
      <c r="F18" s="3" t="s">
        <v>30</v>
      </c>
    </row>
    <row r="19" spans="1:6" ht="45" x14ac:dyDescent="0.25">
      <c r="A19" s="3" t="s">
        <v>15</v>
      </c>
      <c r="B19" s="3"/>
      <c r="C19" s="3"/>
      <c r="D19" s="4">
        <v>40.200000000000003</v>
      </c>
      <c r="E19" s="3" t="s">
        <v>23</v>
      </c>
      <c r="F19" s="3" t="s">
        <v>38</v>
      </c>
    </row>
    <row r="20" spans="1:6" ht="30" x14ac:dyDescent="0.25">
      <c r="A20" s="3" t="s">
        <v>32</v>
      </c>
      <c r="B20" s="3">
        <v>95970838122</v>
      </c>
      <c r="C20" s="3" t="s">
        <v>33</v>
      </c>
      <c r="D20" s="4">
        <v>97.42</v>
      </c>
      <c r="E20" s="3" t="s">
        <v>23</v>
      </c>
      <c r="F20" s="3" t="s">
        <v>31</v>
      </c>
    </row>
    <row r="21" spans="1:6" ht="30" x14ac:dyDescent="0.25">
      <c r="A21" s="3" t="s">
        <v>43</v>
      </c>
      <c r="B21" s="3">
        <v>85821130368</v>
      </c>
      <c r="C21" s="3" t="s">
        <v>1</v>
      </c>
      <c r="D21" s="8">
        <f>1.91+1.66</f>
        <v>3.57</v>
      </c>
      <c r="E21" s="3" t="s">
        <v>23</v>
      </c>
      <c r="F21" s="9" t="s">
        <v>44</v>
      </c>
    </row>
    <row r="22" spans="1:6" ht="30" x14ac:dyDescent="0.25">
      <c r="A22" s="3" t="s">
        <v>57</v>
      </c>
      <c r="B22" s="3">
        <v>13246844539</v>
      </c>
      <c r="C22" s="3" t="s">
        <v>33</v>
      </c>
      <c r="D22" s="4">
        <v>43.66</v>
      </c>
      <c r="E22" s="3" t="s">
        <v>23</v>
      </c>
      <c r="F22" s="3" t="s">
        <v>31</v>
      </c>
    </row>
    <row r="23" spans="1:6" ht="45" x14ac:dyDescent="0.25">
      <c r="A23" s="3" t="s">
        <v>32</v>
      </c>
      <c r="B23" s="3">
        <v>95970838122</v>
      </c>
      <c r="C23" s="3" t="s">
        <v>33</v>
      </c>
      <c r="D23" s="4">
        <v>10.75</v>
      </c>
      <c r="E23" s="3" t="s">
        <v>23</v>
      </c>
      <c r="F23" s="3" t="s">
        <v>10</v>
      </c>
    </row>
    <row r="24" spans="1:6" ht="30" x14ac:dyDescent="0.25">
      <c r="A24" s="3" t="s">
        <v>32</v>
      </c>
      <c r="B24" s="3">
        <v>95970838122</v>
      </c>
      <c r="C24" s="3" t="s">
        <v>33</v>
      </c>
      <c r="D24" s="4">
        <f>49.03+46.73+33.8</f>
        <v>129.56</v>
      </c>
      <c r="E24" s="3" t="s">
        <v>23</v>
      </c>
      <c r="F24" s="3" t="s">
        <v>52</v>
      </c>
    </row>
    <row r="25" spans="1:6" ht="45" x14ac:dyDescent="0.25">
      <c r="A25" s="3" t="s">
        <v>69</v>
      </c>
      <c r="B25" s="3">
        <v>45052309127</v>
      </c>
      <c r="C25" s="3" t="s">
        <v>1</v>
      </c>
      <c r="D25" s="4">
        <v>25</v>
      </c>
      <c r="E25" s="3" t="s">
        <v>23</v>
      </c>
      <c r="F25" s="3" t="s">
        <v>10</v>
      </c>
    </row>
    <row r="26" spans="1:6" ht="45" x14ac:dyDescent="0.25">
      <c r="A26" s="3" t="s">
        <v>41</v>
      </c>
      <c r="B26" s="3">
        <v>51955689490</v>
      </c>
      <c r="C26" s="3" t="s">
        <v>70</v>
      </c>
      <c r="D26" s="4">
        <v>169.05</v>
      </c>
      <c r="E26" s="3" t="s">
        <v>24</v>
      </c>
      <c r="F26" s="3" t="s">
        <v>10</v>
      </c>
    </row>
    <row r="27" spans="1:6" ht="30" x14ac:dyDescent="0.25">
      <c r="A27" s="3" t="s">
        <v>41</v>
      </c>
      <c r="B27" s="3">
        <v>51955689491</v>
      </c>
      <c r="C27" s="3" t="s">
        <v>70</v>
      </c>
      <c r="D27" s="4">
        <v>160.46</v>
      </c>
      <c r="E27" s="3" t="s">
        <v>23</v>
      </c>
      <c r="F27" s="3" t="s">
        <v>31</v>
      </c>
    </row>
    <row r="28" spans="1:6" ht="45" x14ac:dyDescent="0.25">
      <c r="A28" s="3" t="s">
        <v>86</v>
      </c>
      <c r="B28" s="3">
        <v>13262076150</v>
      </c>
      <c r="C28" s="3" t="s">
        <v>1</v>
      </c>
      <c r="D28" s="4">
        <v>421.26</v>
      </c>
      <c r="E28" s="3" t="s">
        <v>24</v>
      </c>
      <c r="F28" s="3" t="s">
        <v>10</v>
      </c>
    </row>
    <row r="29" spans="1:6" ht="45" x14ac:dyDescent="0.25">
      <c r="A29" s="3" t="s">
        <v>71</v>
      </c>
      <c r="B29" s="3">
        <v>44195094243</v>
      </c>
      <c r="C29" s="3" t="s">
        <v>33</v>
      </c>
      <c r="D29" s="4">
        <v>40</v>
      </c>
      <c r="E29" s="3" t="s">
        <v>24</v>
      </c>
      <c r="F29" s="3" t="s">
        <v>10</v>
      </c>
    </row>
    <row r="30" spans="1:6" ht="45" x14ac:dyDescent="0.25">
      <c r="A30" s="3" t="s">
        <v>3</v>
      </c>
      <c r="B30" s="3"/>
      <c r="C30" s="3"/>
      <c r="D30" s="4">
        <v>917.38</v>
      </c>
      <c r="E30" s="3" t="s">
        <v>23</v>
      </c>
      <c r="F30" s="3" t="s">
        <v>16</v>
      </c>
    </row>
    <row r="31" spans="1:6" ht="30" x14ac:dyDescent="0.25">
      <c r="A31" s="3" t="s">
        <v>25</v>
      </c>
      <c r="B31" s="3"/>
      <c r="C31" s="3"/>
      <c r="D31" s="4">
        <v>1770</v>
      </c>
      <c r="E31" s="3" t="s">
        <v>23</v>
      </c>
      <c r="F31" s="3" t="s">
        <v>18</v>
      </c>
    </row>
    <row r="32" spans="1:6" ht="45" x14ac:dyDescent="0.25">
      <c r="A32" s="3" t="s">
        <v>25</v>
      </c>
      <c r="B32" s="3"/>
      <c r="C32" s="3"/>
      <c r="D32" s="4">
        <v>330.56</v>
      </c>
      <c r="E32" s="3" t="s">
        <v>23</v>
      </c>
      <c r="F32" s="3" t="s">
        <v>16</v>
      </c>
    </row>
    <row r="33" spans="1:6" ht="45" x14ac:dyDescent="0.25">
      <c r="A33" s="3" t="s">
        <v>25</v>
      </c>
      <c r="B33" s="3"/>
      <c r="C33" s="3"/>
      <c r="D33" s="4">
        <v>346.5</v>
      </c>
      <c r="E33" s="3" t="s">
        <v>23</v>
      </c>
      <c r="F33" s="3" t="s">
        <v>19</v>
      </c>
    </row>
    <row r="34" spans="1:6" ht="30" x14ac:dyDescent="0.25">
      <c r="A34" s="3" t="s">
        <v>25</v>
      </c>
      <c r="B34" s="3"/>
      <c r="C34" s="3"/>
      <c r="D34" s="4">
        <v>105</v>
      </c>
      <c r="E34" s="3" t="s">
        <v>23</v>
      </c>
      <c r="F34" s="3" t="s">
        <v>18</v>
      </c>
    </row>
    <row r="35" spans="1:6" ht="30" x14ac:dyDescent="0.25">
      <c r="A35" s="3" t="s">
        <v>25</v>
      </c>
      <c r="B35" s="3"/>
      <c r="C35" s="3"/>
      <c r="D35" s="4">
        <v>195</v>
      </c>
      <c r="E35" s="3" t="s">
        <v>23</v>
      </c>
      <c r="F35" s="3" t="s">
        <v>18</v>
      </c>
    </row>
    <row r="36" spans="1:6" ht="30" x14ac:dyDescent="0.25">
      <c r="A36" s="3" t="s">
        <v>25</v>
      </c>
      <c r="B36" s="3"/>
      <c r="C36" s="3"/>
      <c r="D36" s="4">
        <v>30</v>
      </c>
      <c r="E36" s="3" t="s">
        <v>23</v>
      </c>
      <c r="F36" s="3" t="s">
        <v>18</v>
      </c>
    </row>
    <row r="37" spans="1:6" ht="30" x14ac:dyDescent="0.25">
      <c r="A37" s="3" t="s">
        <v>72</v>
      </c>
      <c r="B37" s="3">
        <v>60174672203</v>
      </c>
      <c r="C37" s="3" t="s">
        <v>73</v>
      </c>
      <c r="D37" s="4">
        <f>193.6+223</f>
        <v>416.6</v>
      </c>
      <c r="E37" s="3" t="s">
        <v>23</v>
      </c>
      <c r="F37" s="3" t="s">
        <v>68</v>
      </c>
    </row>
    <row r="38" spans="1:6" ht="45" x14ac:dyDescent="0.25">
      <c r="A38" s="3" t="s">
        <v>35</v>
      </c>
      <c r="B38" s="3">
        <v>48092682308</v>
      </c>
      <c r="C38" s="3" t="s">
        <v>33</v>
      </c>
      <c r="D38" s="4">
        <v>15.93</v>
      </c>
      <c r="E38" s="3" t="s">
        <v>23</v>
      </c>
      <c r="F38" s="3" t="s">
        <v>61</v>
      </c>
    </row>
    <row r="39" spans="1:6" ht="30" x14ac:dyDescent="0.25">
      <c r="A39" s="3" t="s">
        <v>12</v>
      </c>
      <c r="B39" s="3">
        <v>70133616033</v>
      </c>
      <c r="C39" s="3" t="s">
        <v>1</v>
      </c>
      <c r="D39" s="4">
        <v>64.39</v>
      </c>
      <c r="E39" s="3" t="s">
        <v>23</v>
      </c>
      <c r="F39" s="3" t="s">
        <v>13</v>
      </c>
    </row>
    <row r="40" spans="1:6" ht="30" x14ac:dyDescent="0.25">
      <c r="A40" s="3" t="s">
        <v>27</v>
      </c>
      <c r="B40" s="3">
        <v>81793146560</v>
      </c>
      <c r="C40" s="3" t="s">
        <v>1</v>
      </c>
      <c r="D40" s="4">
        <v>51.6</v>
      </c>
      <c r="E40" s="3" t="s">
        <v>23</v>
      </c>
      <c r="F40" s="3" t="s">
        <v>13</v>
      </c>
    </row>
    <row r="41" spans="1:6" ht="45" x14ac:dyDescent="0.25">
      <c r="A41" s="3" t="s">
        <v>26</v>
      </c>
      <c r="B41" s="3">
        <v>75780877581</v>
      </c>
      <c r="C41" s="3" t="s">
        <v>1</v>
      </c>
      <c r="D41" s="4">
        <v>40</v>
      </c>
      <c r="E41" s="3" t="s">
        <v>23</v>
      </c>
      <c r="F41" s="3" t="s">
        <v>10</v>
      </c>
    </row>
    <row r="42" spans="1:6" ht="45" x14ac:dyDescent="0.25">
      <c r="A42" s="3" t="s">
        <v>45</v>
      </c>
      <c r="B42" s="10" t="s">
        <v>46</v>
      </c>
      <c r="C42" s="3" t="s">
        <v>47</v>
      </c>
      <c r="D42" s="4">
        <v>89.37</v>
      </c>
      <c r="E42" s="3" t="s">
        <v>23</v>
      </c>
      <c r="F42" s="3" t="s">
        <v>61</v>
      </c>
    </row>
    <row r="43" spans="1:6" ht="30" x14ac:dyDescent="0.25">
      <c r="A43" s="3" t="s">
        <v>74</v>
      </c>
      <c r="B43" s="3">
        <v>80947211460</v>
      </c>
      <c r="C43" s="3" t="s">
        <v>75</v>
      </c>
      <c r="D43" s="4">
        <v>125</v>
      </c>
      <c r="E43" s="3" t="s">
        <v>23</v>
      </c>
      <c r="F43" s="3" t="s">
        <v>37</v>
      </c>
    </row>
    <row r="44" spans="1:6" ht="30" x14ac:dyDescent="0.25">
      <c r="A44" s="3" t="s">
        <v>14</v>
      </c>
      <c r="B44" s="3">
        <v>87311810356</v>
      </c>
      <c r="C44" s="3" t="s">
        <v>2</v>
      </c>
      <c r="D44" s="4">
        <v>3.69</v>
      </c>
      <c r="E44" s="3" t="s">
        <v>23</v>
      </c>
      <c r="F44" s="3" t="s">
        <v>11</v>
      </c>
    </row>
    <row r="45" spans="1:6" ht="30" x14ac:dyDescent="0.25">
      <c r="A45" s="3" t="s">
        <v>76</v>
      </c>
      <c r="B45" s="3">
        <v>12767193532</v>
      </c>
      <c r="C45" s="3" t="s">
        <v>77</v>
      </c>
      <c r="D45" s="4">
        <v>84.51</v>
      </c>
      <c r="E45" s="3" t="s">
        <v>23</v>
      </c>
      <c r="F45" s="3" t="s">
        <v>31</v>
      </c>
    </row>
    <row r="46" spans="1:6" ht="45" x14ac:dyDescent="0.25">
      <c r="A46" s="3" t="s">
        <v>78</v>
      </c>
      <c r="B46" s="3">
        <v>20935413004</v>
      </c>
      <c r="C46" s="3" t="s">
        <v>79</v>
      </c>
      <c r="D46" s="4">
        <v>1080</v>
      </c>
      <c r="E46" s="3" t="s">
        <v>23</v>
      </c>
      <c r="F46" s="3" t="s">
        <v>80</v>
      </c>
    </row>
    <row r="47" spans="1:6" ht="45" x14ac:dyDescent="0.25">
      <c r="A47" s="3" t="s">
        <v>81</v>
      </c>
      <c r="B47" s="3">
        <v>75665455333</v>
      </c>
      <c r="C47" s="3" t="s">
        <v>1</v>
      </c>
      <c r="D47" s="4">
        <v>189.18</v>
      </c>
      <c r="E47" s="3" t="s">
        <v>23</v>
      </c>
      <c r="F47" s="3" t="s">
        <v>10</v>
      </c>
    </row>
    <row r="48" spans="1:6" ht="45" x14ac:dyDescent="0.25">
      <c r="A48" s="3" t="s">
        <v>82</v>
      </c>
      <c r="B48" s="3">
        <v>73294314024</v>
      </c>
      <c r="C48" s="3" t="s">
        <v>33</v>
      </c>
      <c r="D48" s="4">
        <v>247.15</v>
      </c>
      <c r="E48" s="3" t="s">
        <v>23</v>
      </c>
      <c r="F48" s="3" t="s">
        <v>10</v>
      </c>
    </row>
    <row r="49" spans="1:6" ht="30" x14ac:dyDescent="0.25">
      <c r="A49" s="3" t="s">
        <v>83</v>
      </c>
      <c r="B49" s="3"/>
      <c r="C49" s="3"/>
      <c r="D49" s="4">
        <v>400</v>
      </c>
      <c r="E49" s="3" t="s">
        <v>23</v>
      </c>
      <c r="F49" s="3" t="s">
        <v>18</v>
      </c>
    </row>
    <row r="50" spans="1:6" ht="45" x14ac:dyDescent="0.25">
      <c r="A50" s="3" t="s">
        <v>84</v>
      </c>
      <c r="B50" s="3"/>
      <c r="C50" s="3"/>
      <c r="D50" s="4">
        <v>0.19</v>
      </c>
      <c r="E50" s="3" t="s">
        <v>24</v>
      </c>
      <c r="F50" s="3" t="s">
        <v>18</v>
      </c>
    </row>
    <row r="51" spans="1:6" ht="45" x14ac:dyDescent="0.25">
      <c r="A51" s="3" t="s">
        <v>51</v>
      </c>
      <c r="B51" s="3"/>
      <c r="C51" s="3"/>
      <c r="D51" s="4">
        <v>0.21</v>
      </c>
      <c r="E51" s="3" t="s">
        <v>24</v>
      </c>
      <c r="F51" s="3" t="s">
        <v>19</v>
      </c>
    </row>
    <row r="52" spans="1:6" ht="45" x14ac:dyDescent="0.25">
      <c r="A52" s="3" t="s">
        <v>85</v>
      </c>
      <c r="B52" s="3">
        <v>16292974174</v>
      </c>
      <c r="C52" s="3" t="s">
        <v>33</v>
      </c>
      <c r="D52" s="4">
        <v>32</v>
      </c>
      <c r="E52" s="3" t="s">
        <v>23</v>
      </c>
      <c r="F52" s="3" t="s">
        <v>87</v>
      </c>
    </row>
    <row r="53" spans="1:6" ht="45" x14ac:dyDescent="0.25">
      <c r="A53" s="3" t="s">
        <v>85</v>
      </c>
      <c r="B53" s="3">
        <v>16292974174</v>
      </c>
      <c r="C53" s="3" t="s">
        <v>33</v>
      </c>
      <c r="D53" s="4">
        <v>28.2</v>
      </c>
      <c r="E53" s="3" t="s">
        <v>23</v>
      </c>
      <c r="F53" s="3" t="s">
        <v>61</v>
      </c>
    </row>
    <row r="54" spans="1:6" ht="30" x14ac:dyDescent="0.25">
      <c r="A54" s="3" t="s">
        <v>35</v>
      </c>
      <c r="B54" s="3">
        <v>48092682308</v>
      </c>
      <c r="C54" s="3" t="s">
        <v>33</v>
      </c>
      <c r="D54" s="4">
        <v>116.1</v>
      </c>
      <c r="E54" s="3" t="s">
        <v>23</v>
      </c>
      <c r="F54" s="3" t="s">
        <v>31</v>
      </c>
    </row>
    <row r="55" spans="1:6" ht="30" x14ac:dyDescent="0.25">
      <c r="A55" s="3" t="s">
        <v>15</v>
      </c>
      <c r="B55" s="3"/>
      <c r="C55" s="3"/>
      <c r="D55" s="4">
        <v>43.5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79</v>
      </c>
      <c r="E56" s="3" t="s">
        <v>23</v>
      </c>
      <c r="F56" s="3" t="s">
        <v>38</v>
      </c>
    </row>
    <row r="57" spans="1:6" ht="30" x14ac:dyDescent="0.25">
      <c r="A57" s="3" t="s">
        <v>15</v>
      </c>
      <c r="B57" s="3"/>
      <c r="C57" s="3"/>
      <c r="D57" s="4">
        <v>15</v>
      </c>
      <c r="E57" s="3" t="s">
        <v>23</v>
      </c>
      <c r="F57" s="3" t="s">
        <v>30</v>
      </c>
    </row>
    <row r="58" spans="1:6" ht="45" x14ac:dyDescent="0.25">
      <c r="A58" s="3" t="s">
        <v>15</v>
      </c>
      <c r="B58" s="3"/>
      <c r="C58" s="3"/>
      <c r="D58" s="4">
        <v>40</v>
      </c>
      <c r="E58" s="3" t="s">
        <v>23</v>
      </c>
      <c r="F58" s="3" t="s">
        <v>38</v>
      </c>
    </row>
    <row r="59" spans="1:6" ht="30" x14ac:dyDescent="0.25">
      <c r="A59" s="3" t="s">
        <v>15</v>
      </c>
      <c r="B59" s="3"/>
      <c r="C59" s="3"/>
      <c r="D59" s="4">
        <v>30</v>
      </c>
      <c r="E59" s="3" t="s">
        <v>23</v>
      </c>
      <c r="F59" s="3" t="s">
        <v>30</v>
      </c>
    </row>
    <row r="60" spans="1:6" ht="45" x14ac:dyDescent="0.25">
      <c r="A60" s="3" t="s">
        <v>15</v>
      </c>
      <c r="B60" s="3"/>
      <c r="C60" s="3"/>
      <c r="D60" s="4">
        <v>11.2</v>
      </c>
      <c r="E60" s="3" t="s">
        <v>23</v>
      </c>
      <c r="F60" s="3" t="s">
        <v>38</v>
      </c>
    </row>
    <row r="61" spans="1:6" ht="30" x14ac:dyDescent="0.25">
      <c r="A61" s="3" t="s">
        <v>15</v>
      </c>
      <c r="B61" s="3"/>
      <c r="C61" s="3"/>
      <c r="D61" s="4">
        <v>15</v>
      </c>
      <c r="E61" s="3" t="s">
        <v>23</v>
      </c>
      <c r="F61" s="3" t="s">
        <v>30</v>
      </c>
    </row>
    <row r="62" spans="1:6" ht="45" x14ac:dyDescent="0.25">
      <c r="A62" s="3" t="s">
        <v>15</v>
      </c>
      <c r="B62" s="3"/>
      <c r="C62" s="3"/>
      <c r="D62" s="4">
        <v>18.54</v>
      </c>
      <c r="E62" s="3" t="s">
        <v>23</v>
      </c>
      <c r="F62" s="3" t="s">
        <v>38</v>
      </c>
    </row>
    <row r="63" spans="1:6" ht="30" x14ac:dyDescent="0.25">
      <c r="A63" s="3" t="s">
        <v>15</v>
      </c>
      <c r="B63" s="3"/>
      <c r="C63" s="3"/>
      <c r="D63" s="4">
        <v>15</v>
      </c>
      <c r="E63" s="3" t="s">
        <v>23</v>
      </c>
      <c r="F63" s="3" t="s">
        <v>30</v>
      </c>
    </row>
    <row r="64" spans="1:6" ht="45" x14ac:dyDescent="0.25">
      <c r="A64" s="3" t="s">
        <v>15</v>
      </c>
      <c r="B64" s="3"/>
      <c r="C64" s="3"/>
      <c r="D64" s="4">
        <v>18.54</v>
      </c>
      <c r="E64" s="3" t="s">
        <v>23</v>
      </c>
      <c r="F64" s="3" t="s">
        <v>38</v>
      </c>
    </row>
    <row r="65" spans="1:6" ht="30" x14ac:dyDescent="0.25">
      <c r="A65" s="3" t="s">
        <v>15</v>
      </c>
      <c r="B65" s="3"/>
      <c r="C65" s="3"/>
      <c r="D65" s="4">
        <v>63</v>
      </c>
      <c r="E65" s="3" t="s">
        <v>23</v>
      </c>
      <c r="F65" s="3" t="s">
        <v>30</v>
      </c>
    </row>
    <row r="66" spans="1:6" ht="45" x14ac:dyDescent="0.25">
      <c r="A66" s="3" t="s">
        <v>15</v>
      </c>
      <c r="B66" s="3"/>
      <c r="C66" s="3"/>
      <c r="D66" s="4">
        <v>54.43</v>
      </c>
      <c r="E66" s="3" t="s">
        <v>23</v>
      </c>
      <c r="F66" s="3" t="s">
        <v>38</v>
      </c>
    </row>
    <row r="67" spans="1:6" ht="45" x14ac:dyDescent="0.25">
      <c r="A67" s="3" t="s">
        <v>3</v>
      </c>
      <c r="B67" s="3"/>
      <c r="C67" s="3"/>
      <c r="D67" s="4">
        <f>328.13+105205.3</f>
        <v>105533.43000000001</v>
      </c>
      <c r="E67" s="3" t="s">
        <v>20</v>
      </c>
      <c r="F67" s="3" t="s">
        <v>18</v>
      </c>
    </row>
    <row r="68" spans="1:6" ht="45" x14ac:dyDescent="0.25">
      <c r="A68" s="3" t="s">
        <v>3</v>
      </c>
      <c r="B68" s="3"/>
      <c r="C68" s="3"/>
      <c r="D68" s="4">
        <f>54.14+17358.86</f>
        <v>17413</v>
      </c>
      <c r="E68" s="3" t="s">
        <v>20</v>
      </c>
      <c r="F68" s="3" t="s">
        <v>19</v>
      </c>
    </row>
    <row r="69" spans="1:6" ht="45" x14ac:dyDescent="0.25">
      <c r="A69" s="3" t="s">
        <v>15</v>
      </c>
      <c r="B69" s="3"/>
      <c r="C69" s="3"/>
      <c r="D69" s="4">
        <v>368.14</v>
      </c>
      <c r="E69" s="3" t="s">
        <v>20</v>
      </c>
      <c r="F69" s="3" t="s">
        <v>21</v>
      </c>
    </row>
    <row r="70" spans="1:6" ht="45" x14ac:dyDescent="0.25">
      <c r="A70" s="3" t="s">
        <v>15</v>
      </c>
      <c r="B70" s="3"/>
      <c r="C70" s="3"/>
      <c r="D70" s="4">
        <v>286.89</v>
      </c>
      <c r="E70" s="3" t="s">
        <v>20</v>
      </c>
      <c r="F70" s="3" t="s">
        <v>21</v>
      </c>
    </row>
    <row r="71" spans="1:6" ht="45" x14ac:dyDescent="0.25">
      <c r="A71" s="3" t="s">
        <v>15</v>
      </c>
      <c r="B71" s="3"/>
      <c r="C71" s="3"/>
      <c r="D71" s="4">
        <v>328.77</v>
      </c>
      <c r="E71" s="3" t="s">
        <v>20</v>
      </c>
      <c r="F71" s="3" t="s">
        <v>21</v>
      </c>
    </row>
    <row r="72" spans="1:6" ht="45" x14ac:dyDescent="0.25">
      <c r="A72" s="3" t="s">
        <v>3</v>
      </c>
      <c r="B72" s="3"/>
      <c r="C72" s="3"/>
      <c r="D72" s="4">
        <v>540</v>
      </c>
      <c r="E72" s="3" t="s">
        <v>20</v>
      </c>
      <c r="F72" s="3" t="s">
        <v>17</v>
      </c>
    </row>
    <row r="73" spans="1:6" ht="33.950000000000003" customHeight="1" x14ac:dyDescent="0.25">
      <c r="A73" s="16" t="s">
        <v>22</v>
      </c>
      <c r="B73" s="17"/>
      <c r="C73" s="18"/>
      <c r="D73" s="7">
        <f>SUM(D8:D72)</f>
        <v>134265.37000000002</v>
      </c>
    </row>
    <row r="74" spans="1:6" ht="33.950000000000003" customHeight="1" x14ac:dyDescent="0.25">
      <c r="D74" s="5"/>
    </row>
    <row r="77" spans="1:6" ht="33.950000000000003" customHeight="1" x14ac:dyDescent="0.25">
      <c r="E77" s="5"/>
    </row>
  </sheetData>
  <sheetProtection algorithmName="SHA-512" hashValue="gyy5ZkVRfKe+COh7l/303ObyvlVp29RE9/KmVcQPb2tGCcsaaAM93tySA+VhZ1jpIlobA2eCZ+cVwvEOgxJFbA==" saltValue="i3VwVVPFP1YOk3TLp4vUjA==" spinCount="100000" sheet="1" objects="1" scenarios="1" autoFilter="0"/>
  <autoFilter ref="A7:F7"/>
  <mergeCells count="3">
    <mergeCell ref="A5:F5"/>
    <mergeCell ref="A6:F6"/>
    <mergeCell ref="A73:C73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49"/>
  <sheetViews>
    <sheetView topLeftCell="A10" workbookViewId="0">
      <selection activeCell="A17" sqref="A17:F17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8</v>
      </c>
      <c r="B5" s="14"/>
      <c r="C5" s="14"/>
      <c r="D5" s="14"/>
      <c r="E5" s="14"/>
      <c r="F5" s="14"/>
    </row>
    <row r="6" spans="1:6" ht="44.1" customHeight="1" x14ac:dyDescent="0.25">
      <c r="A6" s="15" t="s">
        <v>88</v>
      </c>
      <c r="B6" s="15"/>
      <c r="C6" s="15"/>
      <c r="D6" s="15"/>
      <c r="E6" s="15"/>
      <c r="F6" s="15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89</v>
      </c>
      <c r="B8" s="3">
        <v>50119205206</v>
      </c>
      <c r="C8" s="3" t="s">
        <v>2</v>
      </c>
      <c r="D8" s="4">
        <v>53</v>
      </c>
      <c r="E8" s="3" t="s">
        <v>24</v>
      </c>
      <c r="F8" s="3" t="s">
        <v>10</v>
      </c>
    </row>
    <row r="9" spans="1:6" ht="45" x14ac:dyDescent="0.25">
      <c r="A9" s="3" t="s">
        <v>86</v>
      </c>
      <c r="B9" s="3">
        <v>13262076150</v>
      </c>
      <c r="C9" s="3" t="s">
        <v>1</v>
      </c>
      <c r="D9" s="4">
        <f>338.3+337.79</f>
        <v>676.09</v>
      </c>
      <c r="E9" s="3" t="s">
        <v>24</v>
      </c>
      <c r="F9" s="3" t="s">
        <v>10</v>
      </c>
    </row>
    <row r="10" spans="1:6" ht="45" x14ac:dyDescent="0.25">
      <c r="A10" s="3" t="s">
        <v>3</v>
      </c>
      <c r="B10" s="3"/>
      <c r="C10" s="3"/>
      <c r="D10" s="4">
        <v>718.64</v>
      </c>
      <c r="E10" s="3" t="s">
        <v>23</v>
      </c>
      <c r="F10" s="3" t="s">
        <v>16</v>
      </c>
    </row>
    <row r="11" spans="1:6" ht="45" x14ac:dyDescent="0.25">
      <c r="A11" s="3" t="s">
        <v>41</v>
      </c>
      <c r="B11" s="3">
        <v>51955689490</v>
      </c>
      <c r="C11" s="3" t="s">
        <v>70</v>
      </c>
      <c r="D11" s="4">
        <v>169.43</v>
      </c>
      <c r="E11" s="3" t="s">
        <v>24</v>
      </c>
      <c r="F11" s="3" t="s">
        <v>10</v>
      </c>
    </row>
    <row r="12" spans="1:6" ht="30" x14ac:dyDescent="0.25">
      <c r="A12" s="3" t="s">
        <v>41</v>
      </c>
      <c r="B12" s="3">
        <v>51955689491</v>
      </c>
      <c r="C12" s="3" t="s">
        <v>70</v>
      </c>
      <c r="D12" s="4">
        <v>160.46</v>
      </c>
      <c r="E12" s="3" t="s">
        <v>23</v>
      </c>
      <c r="F12" s="3" t="s">
        <v>31</v>
      </c>
    </row>
    <row r="13" spans="1:6" ht="30" x14ac:dyDescent="0.25">
      <c r="A13" s="3" t="s">
        <v>15</v>
      </c>
      <c r="B13" s="3"/>
      <c r="C13" s="3"/>
      <c r="D13" s="4">
        <v>63</v>
      </c>
      <c r="E13" s="3" t="s">
        <v>23</v>
      </c>
      <c r="F13" s="3" t="s">
        <v>30</v>
      </c>
    </row>
    <row r="14" spans="1:6" ht="45" x14ac:dyDescent="0.25">
      <c r="A14" s="3" t="s">
        <v>15</v>
      </c>
      <c r="B14" s="3"/>
      <c r="C14" s="3"/>
      <c r="D14" s="4">
        <v>391</v>
      </c>
      <c r="E14" s="3" t="s">
        <v>23</v>
      </c>
      <c r="F14" s="3" t="s">
        <v>38</v>
      </c>
    </row>
    <row r="15" spans="1:6" ht="30" x14ac:dyDescent="0.25">
      <c r="A15" s="3" t="s">
        <v>67</v>
      </c>
      <c r="B15" s="3">
        <v>73660371074</v>
      </c>
      <c r="C15" s="3" t="s">
        <v>47</v>
      </c>
      <c r="D15" s="4">
        <v>78.36</v>
      </c>
      <c r="E15" s="3" t="s">
        <v>23</v>
      </c>
      <c r="F15" s="3" t="s">
        <v>64</v>
      </c>
    </row>
    <row r="16" spans="1:6" ht="30" x14ac:dyDescent="0.25">
      <c r="A16" s="3" t="s">
        <v>90</v>
      </c>
      <c r="B16" s="3">
        <v>36263309270</v>
      </c>
      <c r="C16" s="3" t="s">
        <v>33</v>
      </c>
      <c r="D16" s="4">
        <v>156.56</v>
      </c>
      <c r="E16" s="3" t="s">
        <v>23</v>
      </c>
      <c r="F16" s="3" t="s">
        <v>91</v>
      </c>
    </row>
    <row r="17" spans="1:6" ht="30" x14ac:dyDescent="0.25">
      <c r="A17" s="3" t="s">
        <v>92</v>
      </c>
      <c r="B17" s="3">
        <v>58353015102</v>
      </c>
      <c r="C17" s="3" t="s">
        <v>1</v>
      </c>
      <c r="D17" s="4">
        <v>927.74</v>
      </c>
      <c r="E17" s="3" t="s">
        <v>23</v>
      </c>
      <c r="F17" s="3" t="s">
        <v>93</v>
      </c>
    </row>
    <row r="18" spans="1:6" ht="30" x14ac:dyDescent="0.25">
      <c r="A18" s="3" t="s">
        <v>94</v>
      </c>
      <c r="B18" s="3">
        <v>32179081874</v>
      </c>
      <c r="C18" s="3" t="s">
        <v>95</v>
      </c>
      <c r="D18" s="4">
        <v>38.700000000000003</v>
      </c>
      <c r="E18" s="3" t="s">
        <v>23</v>
      </c>
      <c r="F18" s="3" t="s">
        <v>31</v>
      </c>
    </row>
    <row r="19" spans="1:6" ht="30" x14ac:dyDescent="0.25">
      <c r="A19" s="3" t="s">
        <v>25</v>
      </c>
      <c r="B19" s="3"/>
      <c r="C19" s="3"/>
      <c r="D19" s="4">
        <v>1918.2</v>
      </c>
      <c r="E19" s="3" t="s">
        <v>23</v>
      </c>
      <c r="F19" s="3" t="s">
        <v>18</v>
      </c>
    </row>
    <row r="20" spans="1:6" ht="45" x14ac:dyDescent="0.25">
      <c r="A20" s="3" t="s">
        <v>25</v>
      </c>
      <c r="B20" s="3"/>
      <c r="C20" s="3"/>
      <c r="D20" s="4">
        <v>304.64</v>
      </c>
      <c r="E20" s="3" t="s">
        <v>23</v>
      </c>
      <c r="F20" s="3" t="s">
        <v>16</v>
      </c>
    </row>
    <row r="21" spans="1:6" ht="45" x14ac:dyDescent="0.25">
      <c r="A21" s="3" t="s">
        <v>25</v>
      </c>
      <c r="B21" s="3"/>
      <c r="C21" s="3"/>
      <c r="D21" s="4">
        <v>381.15</v>
      </c>
      <c r="E21" s="3" t="s">
        <v>23</v>
      </c>
      <c r="F21" s="3" t="s">
        <v>19</v>
      </c>
    </row>
    <row r="22" spans="1:6" ht="30" x14ac:dyDescent="0.25">
      <c r="A22" s="3" t="s">
        <v>25</v>
      </c>
      <c r="B22" s="3"/>
      <c r="C22" s="3"/>
      <c r="D22" s="4">
        <v>233.25</v>
      </c>
      <c r="E22" s="3" t="s">
        <v>23</v>
      </c>
      <c r="F22" s="3" t="s">
        <v>18</v>
      </c>
    </row>
    <row r="23" spans="1:6" ht="30" x14ac:dyDescent="0.25">
      <c r="A23" s="3" t="s">
        <v>25</v>
      </c>
      <c r="B23" s="3"/>
      <c r="C23" s="3"/>
      <c r="D23" s="4">
        <v>115.5</v>
      </c>
      <c r="E23" s="3" t="s">
        <v>23</v>
      </c>
      <c r="F23" s="3" t="s">
        <v>18</v>
      </c>
    </row>
    <row r="24" spans="1:6" ht="30" x14ac:dyDescent="0.25">
      <c r="A24" s="3" t="s">
        <v>25</v>
      </c>
      <c r="B24" s="3"/>
      <c r="C24" s="3"/>
      <c r="D24" s="4">
        <v>43.05</v>
      </c>
      <c r="E24" s="3" t="s">
        <v>23</v>
      </c>
      <c r="F24" s="3" t="s">
        <v>18</v>
      </c>
    </row>
    <row r="25" spans="1:6" ht="45" x14ac:dyDescent="0.25">
      <c r="A25" s="3" t="s">
        <v>96</v>
      </c>
      <c r="B25" s="3">
        <v>64729046835</v>
      </c>
      <c r="C25" s="3" t="s">
        <v>1</v>
      </c>
      <c r="D25" s="4">
        <v>1163.9000000000001</v>
      </c>
      <c r="E25" s="3" t="s">
        <v>24</v>
      </c>
      <c r="F25" s="3" t="s">
        <v>97</v>
      </c>
    </row>
    <row r="26" spans="1:6" ht="30" x14ac:dyDescent="0.25">
      <c r="A26" s="3" t="s">
        <v>32</v>
      </c>
      <c r="B26" s="3">
        <v>95970838122</v>
      </c>
      <c r="C26" s="3" t="s">
        <v>33</v>
      </c>
      <c r="D26" s="4">
        <f>29.22+32.76</f>
        <v>61.98</v>
      </c>
      <c r="E26" s="3" t="s">
        <v>23</v>
      </c>
      <c r="F26" s="3" t="s">
        <v>52</v>
      </c>
    </row>
    <row r="27" spans="1:6" ht="45" x14ac:dyDescent="0.25">
      <c r="A27" s="3" t="s">
        <v>78</v>
      </c>
      <c r="B27" s="3">
        <v>20935413004</v>
      </c>
      <c r="C27" s="3" t="s">
        <v>79</v>
      </c>
      <c r="D27" s="4">
        <v>2080</v>
      </c>
      <c r="E27" s="3" t="s">
        <v>23</v>
      </c>
      <c r="F27" s="3" t="s">
        <v>80</v>
      </c>
    </row>
    <row r="28" spans="1:6" ht="30" x14ac:dyDescent="0.25">
      <c r="A28" s="3" t="s">
        <v>12</v>
      </c>
      <c r="B28" s="3">
        <v>70133616033</v>
      </c>
      <c r="C28" s="3" t="s">
        <v>1</v>
      </c>
      <c r="D28" s="4">
        <v>63.39</v>
      </c>
      <c r="E28" s="3" t="s">
        <v>23</v>
      </c>
      <c r="F28" s="3" t="s">
        <v>13</v>
      </c>
    </row>
    <row r="29" spans="1:6" ht="30" x14ac:dyDescent="0.25">
      <c r="A29" s="3" t="s">
        <v>27</v>
      </c>
      <c r="B29" s="3">
        <v>81793146560</v>
      </c>
      <c r="C29" s="3" t="s">
        <v>1</v>
      </c>
      <c r="D29" s="4">
        <v>51.56</v>
      </c>
      <c r="E29" s="3" t="s">
        <v>23</v>
      </c>
      <c r="F29" s="3" t="s">
        <v>13</v>
      </c>
    </row>
    <row r="30" spans="1:6" ht="30" x14ac:dyDescent="0.25">
      <c r="A30" s="3" t="s">
        <v>14</v>
      </c>
      <c r="B30" s="3">
        <v>87311810356</v>
      </c>
      <c r="C30" s="3" t="s">
        <v>2</v>
      </c>
      <c r="D30" s="4">
        <v>28.44</v>
      </c>
      <c r="E30" s="3" t="s">
        <v>23</v>
      </c>
      <c r="F30" s="3" t="s">
        <v>11</v>
      </c>
    </row>
    <row r="31" spans="1:6" ht="45" x14ac:dyDescent="0.25">
      <c r="A31" s="3" t="s">
        <v>15</v>
      </c>
      <c r="B31" s="3"/>
      <c r="C31" s="3"/>
      <c r="D31" s="4">
        <v>184.58</v>
      </c>
      <c r="E31" s="3" t="s">
        <v>24</v>
      </c>
      <c r="F31" s="3" t="s">
        <v>18</v>
      </c>
    </row>
    <row r="32" spans="1:6" ht="45" x14ac:dyDescent="0.25">
      <c r="A32" s="3" t="s">
        <v>84</v>
      </c>
      <c r="B32" s="3"/>
      <c r="C32" s="3"/>
      <c r="D32" s="4">
        <f>43.26+129.78</f>
        <v>173.04</v>
      </c>
      <c r="E32" s="3" t="s">
        <v>24</v>
      </c>
      <c r="F32" s="3" t="s">
        <v>18</v>
      </c>
    </row>
    <row r="33" spans="1:6" ht="45" x14ac:dyDescent="0.25">
      <c r="A33" s="3" t="s">
        <v>84</v>
      </c>
      <c r="B33" s="3"/>
      <c r="C33" s="3"/>
      <c r="D33" s="4">
        <f>46.15+92.3</f>
        <v>138.44999999999999</v>
      </c>
      <c r="E33" s="3" t="s">
        <v>24</v>
      </c>
      <c r="F33" s="3" t="s">
        <v>18</v>
      </c>
    </row>
    <row r="34" spans="1:6" ht="45" x14ac:dyDescent="0.25">
      <c r="A34" s="3" t="s">
        <v>98</v>
      </c>
      <c r="B34" s="3"/>
      <c r="C34" s="3"/>
      <c r="D34" s="4">
        <v>142.77000000000001</v>
      </c>
      <c r="E34" s="3" t="s">
        <v>24</v>
      </c>
      <c r="F34" s="3" t="s">
        <v>19</v>
      </c>
    </row>
    <row r="35" spans="1:6" ht="45" x14ac:dyDescent="0.25">
      <c r="A35" s="3" t="s">
        <v>15</v>
      </c>
      <c r="B35" s="3"/>
      <c r="C35" s="3"/>
      <c r="D35" s="4">
        <v>184.58</v>
      </c>
      <c r="E35" s="3" t="s">
        <v>24</v>
      </c>
      <c r="F35" s="3" t="s">
        <v>18</v>
      </c>
    </row>
    <row r="36" spans="1:6" ht="45" x14ac:dyDescent="0.25">
      <c r="A36" s="3" t="s">
        <v>15</v>
      </c>
      <c r="B36" s="3"/>
      <c r="C36" s="3"/>
      <c r="D36" s="4">
        <v>184.58</v>
      </c>
      <c r="E36" s="3" t="s">
        <v>24</v>
      </c>
      <c r="F36" s="3" t="s">
        <v>18</v>
      </c>
    </row>
    <row r="37" spans="1:6" ht="30" x14ac:dyDescent="0.25">
      <c r="A37" s="3" t="s">
        <v>15</v>
      </c>
      <c r="B37" s="3"/>
      <c r="C37" s="3"/>
      <c r="D37" s="4">
        <v>26.54</v>
      </c>
      <c r="E37" s="3" t="s">
        <v>23</v>
      </c>
      <c r="F37" s="3" t="s">
        <v>17</v>
      </c>
    </row>
    <row r="38" spans="1:6" ht="30" x14ac:dyDescent="0.25">
      <c r="A38" s="3" t="s">
        <v>15</v>
      </c>
      <c r="B38" s="3"/>
      <c r="C38" s="3"/>
      <c r="D38" s="4">
        <v>26.54</v>
      </c>
      <c r="E38" s="3" t="s">
        <v>23</v>
      </c>
      <c r="F38" s="3" t="s">
        <v>99</v>
      </c>
    </row>
    <row r="39" spans="1:6" ht="30" x14ac:dyDescent="0.25">
      <c r="A39" s="3" t="s">
        <v>15</v>
      </c>
      <c r="B39" s="3"/>
      <c r="C39" s="3"/>
      <c r="D39" s="4">
        <v>26.54</v>
      </c>
      <c r="E39" s="3" t="s">
        <v>23</v>
      </c>
      <c r="F39" s="3" t="s">
        <v>100</v>
      </c>
    </row>
    <row r="40" spans="1:6" ht="45" x14ac:dyDescent="0.25">
      <c r="A40" s="3" t="s">
        <v>3</v>
      </c>
      <c r="B40" s="3"/>
      <c r="C40" s="3"/>
      <c r="D40" s="4">
        <v>105585.89</v>
      </c>
      <c r="E40" s="3" t="s">
        <v>20</v>
      </c>
      <c r="F40" s="3" t="s">
        <v>18</v>
      </c>
    </row>
    <row r="41" spans="1:6" ht="45" x14ac:dyDescent="0.25">
      <c r="A41" s="3" t="s">
        <v>3</v>
      </c>
      <c r="B41" s="3"/>
      <c r="C41" s="3"/>
      <c r="D41" s="4">
        <v>17421.68</v>
      </c>
      <c r="E41" s="3" t="s">
        <v>20</v>
      </c>
      <c r="F41" s="3" t="s">
        <v>19</v>
      </c>
    </row>
    <row r="42" spans="1:6" ht="45" x14ac:dyDescent="0.25">
      <c r="A42" s="3" t="s">
        <v>15</v>
      </c>
      <c r="B42" s="3"/>
      <c r="C42" s="3"/>
      <c r="D42" s="4">
        <v>292.83999999999997</v>
      </c>
      <c r="E42" s="3" t="s">
        <v>20</v>
      </c>
      <c r="F42" s="3" t="s">
        <v>21</v>
      </c>
    </row>
    <row r="43" spans="1:6" ht="45" x14ac:dyDescent="0.25">
      <c r="A43" s="3" t="s">
        <v>15</v>
      </c>
      <c r="B43" s="3"/>
      <c r="C43" s="3"/>
      <c r="D43" s="4">
        <v>282.54000000000002</v>
      </c>
      <c r="E43" s="3" t="s">
        <v>20</v>
      </c>
      <c r="F43" s="3" t="s">
        <v>21</v>
      </c>
    </row>
    <row r="44" spans="1:6" ht="45" x14ac:dyDescent="0.25">
      <c r="A44" s="3" t="s">
        <v>15</v>
      </c>
      <c r="B44" s="3"/>
      <c r="C44" s="3"/>
      <c r="D44" s="4">
        <v>398.5</v>
      </c>
      <c r="E44" s="3" t="s">
        <v>20</v>
      </c>
      <c r="F44" s="3" t="s">
        <v>21</v>
      </c>
    </row>
    <row r="45" spans="1:6" ht="33.950000000000003" customHeight="1" x14ac:dyDescent="0.25">
      <c r="A45" s="16" t="s">
        <v>22</v>
      </c>
      <c r="B45" s="17"/>
      <c r="C45" s="18"/>
      <c r="D45" s="7">
        <f>SUM(D8:D44)</f>
        <v>134947.11000000002</v>
      </c>
    </row>
    <row r="46" spans="1:6" ht="33.950000000000003" customHeight="1" x14ac:dyDescent="0.25">
      <c r="D46" s="5"/>
    </row>
    <row r="49" spans="5:5" ht="33.950000000000003" customHeight="1" x14ac:dyDescent="0.25">
      <c r="E49" s="5"/>
    </row>
  </sheetData>
  <sheetProtection algorithmName="SHA-512" hashValue="2r8J9k6w0SLTFNKvFk17Jqr4uxvWEh+MiR/A70fvgihi4HLgrZmhmvcJOwZTWVgJpM1aQvObtynS5NgOTAjITw==" saltValue="FiutlUmH3eo3TK6heuQWmg==" spinCount="100000" sheet="1" objects="1" scenarios="1" autoFilter="0"/>
  <autoFilter ref="A7:F7"/>
  <mergeCells count="3">
    <mergeCell ref="A5:F5"/>
    <mergeCell ref="A6:F6"/>
    <mergeCell ref="A45:C45"/>
  </mergeCells>
  <pageMargins left="0.7" right="0.7" top="0.75" bottom="0.75" header="0.3" footer="0.3"/>
  <pageSetup paperSize="9" scale="4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8"/>
  <sheetViews>
    <sheetView topLeftCell="A19" workbookViewId="0">
      <selection activeCell="A32" sqref="A32:F32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8</v>
      </c>
      <c r="B5" s="14"/>
      <c r="C5" s="14"/>
      <c r="D5" s="14"/>
      <c r="E5" s="14"/>
      <c r="F5" s="14"/>
    </row>
    <row r="6" spans="1:6" ht="44.1" customHeight="1" x14ac:dyDescent="0.25">
      <c r="A6" s="15" t="s">
        <v>101</v>
      </c>
      <c r="B6" s="15"/>
      <c r="C6" s="15"/>
      <c r="D6" s="15"/>
      <c r="E6" s="15"/>
      <c r="F6" s="15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102</v>
      </c>
      <c r="B8" s="3">
        <v>21786197146</v>
      </c>
      <c r="C8" s="3" t="s">
        <v>103</v>
      </c>
      <c r="D8" s="4">
        <v>165</v>
      </c>
      <c r="E8" s="3" t="s">
        <v>24</v>
      </c>
      <c r="F8" s="3" t="s">
        <v>10</v>
      </c>
    </row>
    <row r="9" spans="1:6" ht="30" x14ac:dyDescent="0.25">
      <c r="A9" s="3" t="s">
        <v>102</v>
      </c>
      <c r="B9" s="3">
        <v>21786197146</v>
      </c>
      <c r="C9" s="3" t="s">
        <v>103</v>
      </c>
      <c r="D9" s="4">
        <f>434.4-165</f>
        <v>269.39999999999998</v>
      </c>
      <c r="E9" s="3" t="s">
        <v>23</v>
      </c>
      <c r="F9" s="3" t="s">
        <v>31</v>
      </c>
    </row>
    <row r="10" spans="1:6" ht="45" x14ac:dyDescent="0.25">
      <c r="A10" s="3" t="s">
        <v>86</v>
      </c>
      <c r="B10" s="3">
        <v>13262076150</v>
      </c>
      <c r="C10" s="3" t="s">
        <v>1</v>
      </c>
      <c r="D10" s="4">
        <v>291.5</v>
      </c>
      <c r="E10" s="3" t="s">
        <v>24</v>
      </c>
      <c r="F10" s="3" t="s">
        <v>10</v>
      </c>
    </row>
    <row r="11" spans="1:6" ht="45" x14ac:dyDescent="0.25">
      <c r="A11" s="3" t="s">
        <v>41</v>
      </c>
      <c r="B11" s="3">
        <v>51955689490</v>
      </c>
      <c r="C11" s="3" t="s">
        <v>70</v>
      </c>
      <c r="D11" s="4">
        <v>704</v>
      </c>
      <c r="E11" s="3" t="s">
        <v>24</v>
      </c>
      <c r="F11" s="3" t="s">
        <v>104</v>
      </c>
    </row>
    <row r="12" spans="1:6" ht="30" x14ac:dyDescent="0.25">
      <c r="A12" s="3" t="s">
        <v>105</v>
      </c>
      <c r="B12" s="3">
        <v>73660371074</v>
      </c>
      <c r="C12" s="3" t="s">
        <v>47</v>
      </c>
      <c r="D12" s="4">
        <v>100</v>
      </c>
      <c r="E12" s="3" t="s">
        <v>23</v>
      </c>
      <c r="F12" s="3" t="s">
        <v>31</v>
      </c>
    </row>
    <row r="13" spans="1:6" ht="45" x14ac:dyDescent="0.25">
      <c r="A13" s="3" t="s">
        <v>105</v>
      </c>
      <c r="B13" s="3">
        <v>73660371074</v>
      </c>
      <c r="C13" s="3" t="s">
        <v>47</v>
      </c>
      <c r="D13" s="4">
        <v>54.01</v>
      </c>
      <c r="E13" s="3" t="s">
        <v>24</v>
      </c>
      <c r="F13" s="3" t="s">
        <v>10</v>
      </c>
    </row>
    <row r="14" spans="1:6" ht="45" x14ac:dyDescent="0.25">
      <c r="A14" s="3" t="s">
        <v>3</v>
      </c>
      <c r="B14" s="3"/>
      <c r="C14" s="3"/>
      <c r="D14" s="4">
        <v>749.36</v>
      </c>
      <c r="E14" s="3" t="s">
        <v>23</v>
      </c>
      <c r="F14" s="3" t="s">
        <v>16</v>
      </c>
    </row>
    <row r="15" spans="1:6" ht="30" x14ac:dyDescent="0.25">
      <c r="A15" s="3" t="s">
        <v>25</v>
      </c>
      <c r="B15" s="3"/>
      <c r="C15" s="3"/>
      <c r="D15" s="4">
        <f>549+746.1+549</f>
        <v>1844.1</v>
      </c>
      <c r="E15" s="3" t="s">
        <v>23</v>
      </c>
      <c r="F15" s="3" t="s">
        <v>18</v>
      </c>
    </row>
    <row r="16" spans="1:6" ht="45" x14ac:dyDescent="0.25">
      <c r="A16" s="3" t="s">
        <v>25</v>
      </c>
      <c r="B16" s="3"/>
      <c r="C16" s="3"/>
      <c r="D16" s="4">
        <f>136.08+135.32+89.1</f>
        <v>360.5</v>
      </c>
      <c r="E16" s="3" t="s">
        <v>23</v>
      </c>
      <c r="F16" s="3" t="s">
        <v>16</v>
      </c>
    </row>
    <row r="17" spans="1:6" ht="45" x14ac:dyDescent="0.25">
      <c r="A17" s="3" t="s">
        <v>25</v>
      </c>
      <c r="B17" s="3"/>
      <c r="C17" s="3"/>
      <c r="D17" s="4">
        <v>363.83</v>
      </c>
      <c r="E17" s="3" t="s">
        <v>23</v>
      </c>
      <c r="F17" s="3" t="s">
        <v>19</v>
      </c>
    </row>
    <row r="18" spans="1:6" ht="30" x14ac:dyDescent="0.25">
      <c r="A18" s="3" t="s">
        <v>25</v>
      </c>
      <c r="B18" s="3"/>
      <c r="C18" s="3"/>
      <c r="D18" s="4">
        <v>214.13</v>
      </c>
      <c r="E18" s="3" t="s">
        <v>23</v>
      </c>
      <c r="F18" s="3" t="s">
        <v>18</v>
      </c>
    </row>
    <row r="19" spans="1:6" ht="30" x14ac:dyDescent="0.25">
      <c r="A19" s="3" t="s">
        <v>25</v>
      </c>
      <c r="B19" s="3"/>
      <c r="C19" s="3"/>
      <c r="D19" s="4">
        <v>110.25</v>
      </c>
      <c r="E19" s="3" t="s">
        <v>23</v>
      </c>
      <c r="F19" s="3" t="s">
        <v>18</v>
      </c>
    </row>
    <row r="20" spans="1:6" ht="30" x14ac:dyDescent="0.25">
      <c r="A20" s="3" t="s">
        <v>25</v>
      </c>
      <c r="B20" s="3"/>
      <c r="C20" s="3"/>
      <c r="D20" s="4">
        <v>36.520000000000003</v>
      </c>
      <c r="E20" s="3" t="s">
        <v>23</v>
      </c>
      <c r="F20" s="3" t="s">
        <v>18</v>
      </c>
    </row>
    <row r="21" spans="1:6" ht="45" x14ac:dyDescent="0.25">
      <c r="A21" s="3" t="s">
        <v>50</v>
      </c>
      <c r="B21" s="3"/>
      <c r="C21" s="3"/>
      <c r="D21" s="4">
        <v>3.75</v>
      </c>
      <c r="E21" s="3" t="s">
        <v>24</v>
      </c>
      <c r="F21" s="3" t="s">
        <v>10</v>
      </c>
    </row>
    <row r="22" spans="1:6" ht="45" x14ac:dyDescent="0.25">
      <c r="A22" s="3" t="s">
        <v>51</v>
      </c>
      <c r="B22" s="3"/>
      <c r="C22" s="3"/>
      <c r="D22" s="4">
        <v>0.38</v>
      </c>
      <c r="E22" s="3" t="s">
        <v>24</v>
      </c>
      <c r="F22" s="3" t="s">
        <v>10</v>
      </c>
    </row>
    <row r="23" spans="1:6" ht="45" x14ac:dyDescent="0.25">
      <c r="A23" s="3" t="s">
        <v>15</v>
      </c>
      <c r="B23" s="3"/>
      <c r="C23" s="3"/>
      <c r="D23" s="4">
        <v>75</v>
      </c>
      <c r="E23" s="3" t="s">
        <v>24</v>
      </c>
      <c r="F23" s="3" t="s">
        <v>10</v>
      </c>
    </row>
    <row r="24" spans="1:6" ht="30" x14ac:dyDescent="0.25">
      <c r="A24" s="3" t="s">
        <v>106</v>
      </c>
      <c r="B24" s="3">
        <v>48799138580</v>
      </c>
      <c r="C24" s="3" t="s">
        <v>33</v>
      </c>
      <c r="D24" s="4">
        <v>8.2100000000000009</v>
      </c>
      <c r="E24" s="3" t="s">
        <v>23</v>
      </c>
      <c r="F24" s="3" t="s">
        <v>107</v>
      </c>
    </row>
    <row r="25" spans="1:6" ht="30" x14ac:dyDescent="0.25">
      <c r="A25" s="3" t="s">
        <v>106</v>
      </c>
      <c r="B25" s="3">
        <v>48799138580</v>
      </c>
      <c r="C25" s="3" t="s">
        <v>33</v>
      </c>
      <c r="D25" s="4">
        <v>75</v>
      </c>
      <c r="E25" s="3" t="s">
        <v>23</v>
      </c>
      <c r="F25" s="3" t="s">
        <v>108</v>
      </c>
    </row>
    <row r="26" spans="1:6" ht="30" x14ac:dyDescent="0.25">
      <c r="A26" s="3" t="s">
        <v>35</v>
      </c>
      <c r="B26" s="3">
        <v>48092682308</v>
      </c>
      <c r="C26" s="3" t="s">
        <v>33</v>
      </c>
      <c r="D26" s="4">
        <v>114.9</v>
      </c>
      <c r="E26" s="3" t="s">
        <v>23</v>
      </c>
      <c r="F26" s="3" t="s">
        <v>31</v>
      </c>
    </row>
    <row r="27" spans="1:6" ht="45" x14ac:dyDescent="0.25">
      <c r="A27" s="3" t="s">
        <v>109</v>
      </c>
      <c r="B27" s="3">
        <v>38552453395</v>
      </c>
      <c r="C27" s="3" t="s">
        <v>33</v>
      </c>
      <c r="D27" s="4">
        <f>20.74+70.5</f>
        <v>91.24</v>
      </c>
      <c r="E27" s="3" t="s">
        <v>23</v>
      </c>
      <c r="F27" s="3" t="s">
        <v>61</v>
      </c>
    </row>
    <row r="28" spans="1:6" ht="45" x14ac:dyDescent="0.25">
      <c r="A28" s="3" t="s">
        <v>65</v>
      </c>
      <c r="B28" s="10" t="s">
        <v>66</v>
      </c>
      <c r="C28" s="3" t="s">
        <v>1</v>
      </c>
      <c r="D28" s="4">
        <v>279</v>
      </c>
      <c r="E28" s="3" t="s">
        <v>23</v>
      </c>
      <c r="F28" s="3" t="s">
        <v>10</v>
      </c>
    </row>
    <row r="29" spans="1:6" ht="30" x14ac:dyDescent="0.25">
      <c r="A29" s="3" t="s">
        <v>65</v>
      </c>
      <c r="B29" s="10" t="s">
        <v>66</v>
      </c>
      <c r="C29" s="3" t="s">
        <v>1</v>
      </c>
      <c r="D29" s="4">
        <f>436.5-279</f>
        <v>157.5</v>
      </c>
      <c r="E29" s="3" t="s">
        <v>23</v>
      </c>
      <c r="F29" s="3" t="s">
        <v>31</v>
      </c>
    </row>
    <row r="30" spans="1:6" ht="30" x14ac:dyDescent="0.25">
      <c r="A30" s="3" t="s">
        <v>105</v>
      </c>
      <c r="B30" s="3">
        <v>73660371074</v>
      </c>
      <c r="C30" s="3" t="s">
        <v>47</v>
      </c>
      <c r="D30" s="4">
        <v>102.29</v>
      </c>
      <c r="E30" s="3" t="s">
        <v>23</v>
      </c>
      <c r="F30" s="3" t="s">
        <v>110</v>
      </c>
    </row>
    <row r="31" spans="1:6" ht="30" x14ac:dyDescent="0.25">
      <c r="A31" s="3" t="s">
        <v>105</v>
      </c>
      <c r="B31" s="3">
        <v>73660371074</v>
      </c>
      <c r="C31" s="3" t="s">
        <v>47</v>
      </c>
      <c r="D31" s="4">
        <v>12.55</v>
      </c>
      <c r="E31" s="3" t="s">
        <v>23</v>
      </c>
      <c r="F31" s="3" t="s">
        <v>93</v>
      </c>
    </row>
    <row r="32" spans="1:6" ht="45" x14ac:dyDescent="0.25">
      <c r="A32" s="3" t="s">
        <v>105</v>
      </c>
      <c r="B32" s="3">
        <v>73660371074</v>
      </c>
      <c r="C32" s="3" t="s">
        <v>47</v>
      </c>
      <c r="D32" s="4">
        <v>21.64</v>
      </c>
      <c r="E32" s="3" t="s">
        <v>23</v>
      </c>
      <c r="F32" s="3" t="s">
        <v>61</v>
      </c>
    </row>
    <row r="33" spans="1:6" ht="30" x14ac:dyDescent="0.25">
      <c r="A33" s="3" t="s">
        <v>43</v>
      </c>
      <c r="B33" s="3">
        <v>85821130368</v>
      </c>
      <c r="C33" s="3" t="s">
        <v>1</v>
      </c>
      <c r="D33" s="8">
        <v>1.66</v>
      </c>
      <c r="E33" s="3" t="s">
        <v>23</v>
      </c>
      <c r="F33" s="9" t="s">
        <v>44</v>
      </c>
    </row>
    <row r="34" spans="1:6" ht="30" x14ac:dyDescent="0.25">
      <c r="A34" s="3" t="s">
        <v>36</v>
      </c>
      <c r="B34" s="3">
        <v>14506572540</v>
      </c>
      <c r="C34" s="3" t="s">
        <v>1</v>
      </c>
      <c r="D34" s="4">
        <v>327.3</v>
      </c>
      <c r="E34" s="3" t="s">
        <v>23</v>
      </c>
      <c r="F34" s="3" t="s">
        <v>37</v>
      </c>
    </row>
    <row r="35" spans="1:6" ht="30" x14ac:dyDescent="0.25">
      <c r="A35" s="3" t="s">
        <v>111</v>
      </c>
      <c r="B35" s="10" t="s">
        <v>112</v>
      </c>
      <c r="C35" s="3" t="s">
        <v>113</v>
      </c>
      <c r="D35" s="4">
        <v>75.989999999999995</v>
      </c>
      <c r="E35" s="3" t="s">
        <v>23</v>
      </c>
      <c r="F35" s="3" t="s">
        <v>52</v>
      </c>
    </row>
    <row r="36" spans="1:6" ht="30" x14ac:dyDescent="0.25">
      <c r="A36" s="3" t="s">
        <v>32</v>
      </c>
      <c r="B36" s="3">
        <v>95970838122</v>
      </c>
      <c r="C36" s="3" t="s">
        <v>33</v>
      </c>
      <c r="D36" s="4">
        <v>37.770000000000003</v>
      </c>
      <c r="E36" s="3" t="s">
        <v>23</v>
      </c>
      <c r="F36" s="3" t="s">
        <v>52</v>
      </c>
    </row>
    <row r="37" spans="1:6" ht="45" x14ac:dyDescent="0.25">
      <c r="A37" s="3" t="s">
        <v>114</v>
      </c>
      <c r="B37" s="3">
        <v>90464311839</v>
      </c>
      <c r="C37" s="3" t="s">
        <v>33</v>
      </c>
      <c r="D37" s="4">
        <v>51.1</v>
      </c>
      <c r="E37" s="3" t="s">
        <v>23</v>
      </c>
      <c r="F37" s="3" t="s">
        <v>115</v>
      </c>
    </row>
    <row r="38" spans="1:6" ht="30" x14ac:dyDescent="0.25">
      <c r="A38" s="3" t="s">
        <v>32</v>
      </c>
      <c r="B38" s="3">
        <v>95970838122</v>
      </c>
      <c r="C38" s="3" t="s">
        <v>33</v>
      </c>
      <c r="D38" s="4">
        <v>49</v>
      </c>
      <c r="E38" s="3" t="s">
        <v>23</v>
      </c>
      <c r="F38" s="3" t="s">
        <v>31</v>
      </c>
    </row>
    <row r="39" spans="1:6" ht="45" x14ac:dyDescent="0.25">
      <c r="A39" s="3" t="s">
        <v>32</v>
      </c>
      <c r="B39" s="3">
        <v>95970838122</v>
      </c>
      <c r="C39" s="3" t="s">
        <v>33</v>
      </c>
      <c r="D39" s="4">
        <f>21.14+3.87+51+78.1</f>
        <v>154.11000000000001</v>
      </c>
      <c r="E39" s="3" t="s">
        <v>23</v>
      </c>
      <c r="F39" s="3" t="s">
        <v>39</v>
      </c>
    </row>
    <row r="40" spans="1:6" ht="30" x14ac:dyDescent="0.25">
      <c r="A40" s="3" t="s">
        <v>41</v>
      </c>
      <c r="B40" s="3">
        <v>51955689490</v>
      </c>
      <c r="C40" s="3" t="s">
        <v>70</v>
      </c>
      <c r="D40" s="4">
        <v>42.14</v>
      </c>
      <c r="E40" s="3" t="s">
        <v>23</v>
      </c>
      <c r="F40" s="3" t="s">
        <v>31</v>
      </c>
    </row>
    <row r="41" spans="1:6" ht="45" x14ac:dyDescent="0.25">
      <c r="A41" s="3" t="s">
        <v>116</v>
      </c>
      <c r="B41" s="3">
        <v>72139518512</v>
      </c>
      <c r="C41" s="3" t="s">
        <v>33</v>
      </c>
      <c r="D41" s="4">
        <v>12.63</v>
      </c>
      <c r="E41" s="3" t="s">
        <v>23</v>
      </c>
      <c r="F41" s="3" t="s">
        <v>117</v>
      </c>
    </row>
    <row r="42" spans="1:6" ht="45" x14ac:dyDescent="0.25">
      <c r="A42" s="3" t="s">
        <v>118</v>
      </c>
      <c r="B42" s="3">
        <v>44302820949</v>
      </c>
      <c r="C42" s="3" t="s">
        <v>33</v>
      </c>
      <c r="D42" s="4">
        <v>30.63</v>
      </c>
      <c r="E42" s="3" t="s">
        <v>23</v>
      </c>
      <c r="F42" s="3" t="s">
        <v>117</v>
      </c>
    </row>
    <row r="43" spans="1:6" ht="45" x14ac:dyDescent="0.25">
      <c r="A43" s="3" t="s">
        <v>118</v>
      </c>
      <c r="B43" s="3">
        <v>44302820949</v>
      </c>
      <c r="C43" s="3" t="s">
        <v>33</v>
      </c>
      <c r="D43" s="4">
        <v>133.58000000000001</v>
      </c>
      <c r="E43" s="3" t="s">
        <v>23</v>
      </c>
      <c r="F43" s="3" t="s">
        <v>61</v>
      </c>
    </row>
    <row r="44" spans="1:6" ht="30" x14ac:dyDescent="0.25">
      <c r="A44" s="3" t="s">
        <v>15</v>
      </c>
      <c r="B44" s="3"/>
      <c r="C44" s="3"/>
      <c r="D44" s="4">
        <v>15</v>
      </c>
      <c r="E44" s="3" t="s">
        <v>23</v>
      </c>
      <c r="F44" s="3" t="s">
        <v>30</v>
      </c>
    </row>
    <row r="45" spans="1:6" ht="45" x14ac:dyDescent="0.25">
      <c r="A45" s="3" t="s">
        <v>15</v>
      </c>
      <c r="B45" s="3"/>
      <c r="C45" s="3"/>
      <c r="D45" s="4">
        <f>33.5+20.1</f>
        <v>53.6</v>
      </c>
      <c r="E45" s="3" t="s">
        <v>23</v>
      </c>
      <c r="F45" s="3" t="s">
        <v>38</v>
      </c>
    </row>
    <row r="46" spans="1:6" ht="30" x14ac:dyDescent="0.25">
      <c r="A46" s="3" t="s">
        <v>15</v>
      </c>
      <c r="B46" s="3"/>
      <c r="C46" s="3"/>
      <c r="D46" s="4">
        <v>30</v>
      </c>
      <c r="E46" s="3" t="s">
        <v>23</v>
      </c>
      <c r="F46" s="3" t="s">
        <v>30</v>
      </c>
    </row>
    <row r="47" spans="1:6" ht="45" x14ac:dyDescent="0.25">
      <c r="A47" s="3" t="s">
        <v>15</v>
      </c>
      <c r="B47" s="3"/>
      <c r="C47" s="3"/>
      <c r="D47" s="4">
        <v>17.62</v>
      </c>
      <c r="E47" s="3" t="s">
        <v>23</v>
      </c>
      <c r="F47" s="3" t="s">
        <v>38</v>
      </c>
    </row>
    <row r="48" spans="1:6" ht="30" x14ac:dyDescent="0.25">
      <c r="A48" s="3" t="s">
        <v>15</v>
      </c>
      <c r="B48" s="3"/>
      <c r="C48" s="3"/>
      <c r="D48" s="4">
        <v>75</v>
      </c>
      <c r="E48" s="3" t="s">
        <v>23</v>
      </c>
      <c r="F48" s="3" t="s">
        <v>30</v>
      </c>
    </row>
    <row r="49" spans="1:6" ht="45" x14ac:dyDescent="0.25">
      <c r="A49" s="3" t="s">
        <v>15</v>
      </c>
      <c r="B49" s="3"/>
      <c r="C49" s="3"/>
      <c r="D49" s="4">
        <v>71.28</v>
      </c>
      <c r="E49" s="3" t="s">
        <v>23</v>
      </c>
      <c r="F49" s="3" t="s">
        <v>38</v>
      </c>
    </row>
    <row r="50" spans="1:6" ht="30" x14ac:dyDescent="0.25">
      <c r="A50" s="3" t="s">
        <v>15</v>
      </c>
      <c r="B50" s="3"/>
      <c r="C50" s="3"/>
      <c r="D50" s="4">
        <v>30</v>
      </c>
      <c r="E50" s="3" t="s">
        <v>23</v>
      </c>
      <c r="F50" s="3" t="s">
        <v>30</v>
      </c>
    </row>
    <row r="51" spans="1:6" ht="45" x14ac:dyDescent="0.25">
      <c r="A51" s="3" t="s">
        <v>15</v>
      </c>
      <c r="B51" s="3"/>
      <c r="C51" s="3"/>
      <c r="D51" s="4">
        <v>17.62</v>
      </c>
      <c r="E51" s="3" t="s">
        <v>23</v>
      </c>
      <c r="F51" s="3" t="s">
        <v>38</v>
      </c>
    </row>
    <row r="52" spans="1:6" ht="30" x14ac:dyDescent="0.25">
      <c r="A52" s="3" t="s">
        <v>15</v>
      </c>
      <c r="B52" s="3"/>
      <c r="C52" s="3"/>
      <c r="D52" s="4">
        <v>15</v>
      </c>
      <c r="E52" s="3" t="s">
        <v>23</v>
      </c>
      <c r="F52" s="3" t="s">
        <v>30</v>
      </c>
    </row>
    <row r="53" spans="1:6" ht="45" x14ac:dyDescent="0.25">
      <c r="A53" s="3" t="s">
        <v>15</v>
      </c>
      <c r="B53" s="3"/>
      <c r="C53" s="3"/>
      <c r="D53" s="4">
        <v>11.12</v>
      </c>
      <c r="E53" s="3" t="s">
        <v>23</v>
      </c>
      <c r="F53" s="3" t="s">
        <v>38</v>
      </c>
    </row>
    <row r="54" spans="1:6" ht="30" x14ac:dyDescent="0.25">
      <c r="A54" s="3" t="s">
        <v>96</v>
      </c>
      <c r="B54" s="3">
        <v>64729046835</v>
      </c>
      <c r="C54" s="3" t="s">
        <v>1</v>
      </c>
      <c r="D54" s="4">
        <v>173.65</v>
      </c>
      <c r="E54" s="3" t="s">
        <v>23</v>
      </c>
      <c r="F54" s="3" t="s">
        <v>110</v>
      </c>
    </row>
    <row r="55" spans="1:6" ht="30" x14ac:dyDescent="0.25">
      <c r="A55" s="3" t="s">
        <v>119</v>
      </c>
      <c r="B55" s="3">
        <v>23237620572</v>
      </c>
      <c r="C55" s="3" t="s">
        <v>120</v>
      </c>
      <c r="D55" s="4">
        <v>527.5</v>
      </c>
      <c r="E55" s="3" t="s">
        <v>23</v>
      </c>
      <c r="F55" s="3" t="s">
        <v>104</v>
      </c>
    </row>
    <row r="56" spans="1:6" ht="30" x14ac:dyDescent="0.25">
      <c r="A56" s="3" t="s">
        <v>119</v>
      </c>
      <c r="B56" s="3">
        <v>23237620572</v>
      </c>
      <c r="C56" s="3" t="s">
        <v>120</v>
      </c>
      <c r="D56" s="4">
        <v>37.5</v>
      </c>
      <c r="E56" s="3" t="s">
        <v>23</v>
      </c>
      <c r="F56" s="3" t="s">
        <v>11</v>
      </c>
    </row>
    <row r="57" spans="1:6" ht="30" x14ac:dyDescent="0.25">
      <c r="A57" s="3" t="s">
        <v>15</v>
      </c>
      <c r="B57" s="3"/>
      <c r="C57" s="3"/>
      <c r="D57" s="4">
        <v>405</v>
      </c>
      <c r="E57" s="3" t="s">
        <v>23</v>
      </c>
      <c r="F57" s="3" t="s">
        <v>21</v>
      </c>
    </row>
    <row r="58" spans="1:6" ht="30" x14ac:dyDescent="0.25">
      <c r="A58" s="3" t="s">
        <v>15</v>
      </c>
      <c r="B58" s="3"/>
      <c r="C58" s="3"/>
      <c r="D58" s="4">
        <v>405</v>
      </c>
      <c r="E58" s="3" t="s">
        <v>23</v>
      </c>
      <c r="F58" s="3" t="s">
        <v>21</v>
      </c>
    </row>
    <row r="59" spans="1:6" ht="30" x14ac:dyDescent="0.25">
      <c r="A59" s="3" t="s">
        <v>15</v>
      </c>
      <c r="B59" s="3"/>
      <c r="C59" s="3"/>
      <c r="D59" s="4">
        <v>270</v>
      </c>
      <c r="E59" s="3" t="s">
        <v>23</v>
      </c>
      <c r="F59" s="3" t="s">
        <v>21</v>
      </c>
    </row>
    <row r="60" spans="1:6" ht="33.950000000000003" customHeight="1" x14ac:dyDescent="0.25">
      <c r="A60" s="3" t="s">
        <v>36</v>
      </c>
      <c r="B60" s="3">
        <v>14506572540</v>
      </c>
      <c r="C60" s="3" t="s">
        <v>1</v>
      </c>
      <c r="D60" s="4">
        <v>327.3</v>
      </c>
      <c r="E60" s="3" t="s">
        <v>23</v>
      </c>
      <c r="F60" s="3" t="s">
        <v>37</v>
      </c>
    </row>
    <row r="61" spans="1:6" ht="33.950000000000003" customHeight="1" x14ac:dyDescent="0.25">
      <c r="A61" s="3" t="s">
        <v>57</v>
      </c>
      <c r="B61" s="3">
        <v>13246844539</v>
      </c>
      <c r="C61" s="3" t="s">
        <v>33</v>
      </c>
      <c r="D61" s="4">
        <v>76.36</v>
      </c>
      <c r="E61" s="3" t="s">
        <v>23</v>
      </c>
      <c r="F61" s="3" t="s">
        <v>31</v>
      </c>
    </row>
    <row r="62" spans="1:6" ht="33.950000000000003" customHeight="1" x14ac:dyDescent="0.25">
      <c r="A62" s="3" t="s">
        <v>32</v>
      </c>
      <c r="B62" s="3">
        <v>95970838122</v>
      </c>
      <c r="C62" s="3" t="s">
        <v>33</v>
      </c>
      <c r="D62" s="11">
        <v>95.35</v>
      </c>
      <c r="E62" s="3" t="s">
        <v>23</v>
      </c>
      <c r="F62" s="3" t="s">
        <v>121</v>
      </c>
    </row>
    <row r="63" spans="1:6" ht="33.950000000000003" customHeight="1" x14ac:dyDescent="0.25">
      <c r="A63" s="3" t="s">
        <v>43</v>
      </c>
      <c r="B63" s="3">
        <v>85821130368</v>
      </c>
      <c r="C63" s="3" t="s">
        <v>1</v>
      </c>
      <c r="D63" s="8">
        <v>1.91</v>
      </c>
      <c r="E63" s="3" t="s">
        <v>23</v>
      </c>
      <c r="F63" s="9" t="s">
        <v>44</v>
      </c>
    </row>
    <row r="64" spans="1:6" ht="33.950000000000003" customHeight="1" x14ac:dyDescent="0.25">
      <c r="A64" s="3" t="s">
        <v>35</v>
      </c>
      <c r="B64" s="3">
        <v>48092682308</v>
      </c>
      <c r="C64" s="3" t="s">
        <v>33</v>
      </c>
      <c r="D64" s="11">
        <v>116.4</v>
      </c>
      <c r="E64" s="3" t="s">
        <v>23</v>
      </c>
      <c r="F64" s="12" t="s">
        <v>115</v>
      </c>
    </row>
    <row r="65" spans="1:6" ht="33.950000000000003" customHeight="1" x14ac:dyDescent="0.25">
      <c r="A65" s="3" t="s">
        <v>12</v>
      </c>
      <c r="B65" s="3">
        <v>70133616033</v>
      </c>
      <c r="C65" s="3" t="s">
        <v>1</v>
      </c>
      <c r="D65" s="4">
        <v>63.99</v>
      </c>
      <c r="E65" s="3" t="s">
        <v>23</v>
      </c>
      <c r="F65" s="3" t="s">
        <v>13</v>
      </c>
    </row>
    <row r="66" spans="1:6" ht="33.950000000000003" customHeight="1" x14ac:dyDescent="0.25">
      <c r="A66" s="3" t="s">
        <v>27</v>
      </c>
      <c r="B66" s="3">
        <v>81793146560</v>
      </c>
      <c r="C66" s="3" t="s">
        <v>1</v>
      </c>
      <c r="D66" s="4">
        <v>51.56</v>
      </c>
      <c r="E66" s="3" t="s">
        <v>23</v>
      </c>
      <c r="F66" s="3" t="s">
        <v>13</v>
      </c>
    </row>
    <row r="67" spans="1:6" ht="33.950000000000003" customHeight="1" x14ac:dyDescent="0.25">
      <c r="A67" s="3" t="s">
        <v>14</v>
      </c>
      <c r="B67" s="3">
        <v>87311810356</v>
      </c>
      <c r="C67" s="3" t="s">
        <v>2</v>
      </c>
      <c r="D67" s="4">
        <v>4.04</v>
      </c>
      <c r="E67" s="3" t="s">
        <v>23</v>
      </c>
      <c r="F67" s="3" t="s">
        <v>11</v>
      </c>
    </row>
    <row r="68" spans="1:6" ht="45" x14ac:dyDescent="0.25">
      <c r="A68" s="3" t="s">
        <v>15</v>
      </c>
      <c r="B68" s="3"/>
      <c r="C68" s="3"/>
      <c r="D68" s="4">
        <v>441.44</v>
      </c>
      <c r="E68" s="3" t="s">
        <v>20</v>
      </c>
      <c r="F68" s="3" t="s">
        <v>122</v>
      </c>
    </row>
    <row r="69" spans="1:6" ht="45" x14ac:dyDescent="0.25">
      <c r="A69" s="3" t="s">
        <v>15</v>
      </c>
      <c r="B69" s="3"/>
      <c r="C69" s="3"/>
      <c r="D69" s="4">
        <v>380.31</v>
      </c>
      <c r="E69" s="3" t="s">
        <v>20</v>
      </c>
      <c r="F69" s="3" t="s">
        <v>21</v>
      </c>
    </row>
    <row r="70" spans="1:6" ht="45" x14ac:dyDescent="0.25">
      <c r="A70" s="3" t="s">
        <v>15</v>
      </c>
      <c r="B70" s="3"/>
      <c r="C70" s="3"/>
      <c r="D70" s="4">
        <v>241.48</v>
      </c>
      <c r="E70" s="3" t="s">
        <v>20</v>
      </c>
      <c r="F70" s="3" t="s">
        <v>21</v>
      </c>
    </row>
    <row r="71" spans="1:6" ht="45" x14ac:dyDescent="0.25">
      <c r="A71" s="3" t="s">
        <v>15</v>
      </c>
      <c r="B71" s="3"/>
      <c r="C71" s="3"/>
      <c r="D71" s="4">
        <v>226.42</v>
      </c>
      <c r="E71" s="3" t="s">
        <v>20</v>
      </c>
      <c r="F71" s="3" t="s">
        <v>21</v>
      </c>
    </row>
    <row r="72" spans="1:6" ht="45" x14ac:dyDescent="0.25">
      <c r="A72" s="3" t="s">
        <v>3</v>
      </c>
      <c r="B72" s="3"/>
      <c r="C72" s="3"/>
      <c r="D72" s="4">
        <v>103460.06</v>
      </c>
      <c r="E72" s="3" t="s">
        <v>20</v>
      </c>
      <c r="F72" s="3" t="s">
        <v>18</v>
      </c>
    </row>
    <row r="73" spans="1:6" ht="45" x14ac:dyDescent="0.25">
      <c r="A73" s="3" t="s">
        <v>3</v>
      </c>
      <c r="B73" s="3"/>
      <c r="C73" s="3"/>
      <c r="D73" s="4">
        <v>17070.919999999998</v>
      </c>
      <c r="E73" s="3" t="s">
        <v>20</v>
      </c>
      <c r="F73" s="3" t="s">
        <v>19</v>
      </c>
    </row>
    <row r="74" spans="1:6" ht="33.950000000000003" customHeight="1" x14ac:dyDescent="0.25">
      <c r="A74" s="16" t="s">
        <v>22</v>
      </c>
      <c r="B74" s="17"/>
      <c r="C74" s="18"/>
      <c r="D74" s="7">
        <f>SUM(D8:D73)</f>
        <v>131832.4</v>
      </c>
    </row>
    <row r="75" spans="1:6" ht="33.950000000000003" customHeight="1" x14ac:dyDescent="0.25">
      <c r="D75" s="5"/>
    </row>
    <row r="78" spans="1:6" ht="33.950000000000003" customHeight="1" x14ac:dyDescent="0.25">
      <c r="E78" s="5"/>
    </row>
  </sheetData>
  <sheetProtection algorithmName="SHA-512" hashValue="dFohSuSiR1QN3DHfA9dlcdbr5XfBJWIYOW0fxWNROJijNKaiBXnE61z3awIB8sAUtEAaP2E7WAmLpHzcug9NDg==" saltValue="kSrS9/wLsPm5cN6FJukBPA==" spinCount="100000" sheet="1" objects="1" scenarios="1" autoFilter="0"/>
  <autoFilter ref="A7:F7"/>
  <mergeCells count="3">
    <mergeCell ref="A5:F5"/>
    <mergeCell ref="A6:F6"/>
    <mergeCell ref="A74:C74"/>
  </mergeCells>
  <pageMargins left="0.7" right="0.7" top="0.75" bottom="0.75" header="0.3" footer="0.3"/>
  <pageSetup paperSize="9" scale="4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53"/>
  <sheetViews>
    <sheetView tabSelected="1" workbookViewId="0">
      <selection activeCell="F10" sqref="F1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8</v>
      </c>
      <c r="B5" s="14"/>
      <c r="C5" s="14"/>
      <c r="D5" s="14"/>
      <c r="E5" s="14"/>
      <c r="F5" s="14"/>
    </row>
    <row r="6" spans="1:6" ht="44.1" customHeight="1" x14ac:dyDescent="0.25">
      <c r="A6" s="15" t="s">
        <v>123</v>
      </c>
      <c r="B6" s="15"/>
      <c r="C6" s="15"/>
      <c r="D6" s="15"/>
      <c r="E6" s="15"/>
      <c r="F6" s="15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41</v>
      </c>
      <c r="B8" s="3">
        <v>51955689490</v>
      </c>
      <c r="C8" s="3" t="s">
        <v>70</v>
      </c>
      <c r="D8" s="4">
        <f>156.62+57.49</f>
        <v>214.11</v>
      </c>
      <c r="E8" s="3" t="s">
        <v>24</v>
      </c>
      <c r="F8" s="3" t="s">
        <v>10</v>
      </c>
    </row>
    <row r="9" spans="1:6" ht="45" x14ac:dyDescent="0.25">
      <c r="A9" s="3" t="s">
        <v>86</v>
      </c>
      <c r="B9" s="3">
        <v>13262076150</v>
      </c>
      <c r="C9" s="3" t="s">
        <v>1</v>
      </c>
      <c r="D9" s="4">
        <v>273.7</v>
      </c>
      <c r="E9" s="3" t="s">
        <v>24</v>
      </c>
      <c r="F9" s="3" t="s">
        <v>10</v>
      </c>
    </row>
    <row r="10" spans="1:6" ht="45" x14ac:dyDescent="0.25">
      <c r="A10" s="3" t="s">
        <v>124</v>
      </c>
      <c r="B10" s="3">
        <v>72513123386</v>
      </c>
      <c r="C10" s="3" t="s">
        <v>125</v>
      </c>
      <c r="D10" s="4">
        <f>1700+780</f>
        <v>2480</v>
      </c>
      <c r="E10" s="3" t="s">
        <v>24</v>
      </c>
      <c r="F10" s="3" t="s">
        <v>97</v>
      </c>
    </row>
    <row r="11" spans="1:6" ht="45" x14ac:dyDescent="0.25">
      <c r="A11" s="3" t="s">
        <v>126</v>
      </c>
      <c r="B11" s="3">
        <v>27855475517</v>
      </c>
      <c r="C11" s="3" t="s">
        <v>33</v>
      </c>
      <c r="D11" s="4">
        <f>584+604</f>
        <v>1188</v>
      </c>
      <c r="E11" s="3" t="s">
        <v>24</v>
      </c>
      <c r="F11" s="3" t="s">
        <v>10</v>
      </c>
    </row>
    <row r="12" spans="1:6" ht="45" x14ac:dyDescent="0.25">
      <c r="A12" s="3" t="s">
        <v>15</v>
      </c>
      <c r="B12" s="3"/>
      <c r="C12" s="3"/>
      <c r="D12" s="4">
        <v>90</v>
      </c>
      <c r="E12" s="3" t="s">
        <v>24</v>
      </c>
      <c r="F12" s="3" t="s">
        <v>30</v>
      </c>
    </row>
    <row r="13" spans="1:6" ht="45" x14ac:dyDescent="0.25">
      <c r="A13" s="3" t="s">
        <v>15</v>
      </c>
      <c r="B13" s="3"/>
      <c r="C13" s="3"/>
      <c r="D13" s="4">
        <v>37.08</v>
      </c>
      <c r="E13" s="3" t="s">
        <v>23</v>
      </c>
      <c r="F13" s="3" t="s">
        <v>38</v>
      </c>
    </row>
    <row r="14" spans="1:6" ht="30" x14ac:dyDescent="0.25">
      <c r="A14" s="3" t="s">
        <v>15</v>
      </c>
      <c r="B14" s="3"/>
      <c r="C14" s="3"/>
      <c r="D14" s="4">
        <v>45</v>
      </c>
      <c r="E14" s="3" t="s">
        <v>23</v>
      </c>
      <c r="F14" s="3" t="s">
        <v>30</v>
      </c>
    </row>
    <row r="15" spans="1:6" ht="45" x14ac:dyDescent="0.25">
      <c r="A15" s="3" t="s">
        <v>15</v>
      </c>
      <c r="B15" s="3"/>
      <c r="C15" s="3"/>
      <c r="D15" s="4">
        <v>18.54</v>
      </c>
      <c r="E15" s="3" t="s">
        <v>23</v>
      </c>
      <c r="F15" s="3" t="s">
        <v>38</v>
      </c>
    </row>
    <row r="16" spans="1:6" ht="30" x14ac:dyDescent="0.25">
      <c r="A16" s="3" t="s">
        <v>15</v>
      </c>
      <c r="B16" s="3"/>
      <c r="C16" s="3"/>
      <c r="D16" s="4">
        <v>60</v>
      </c>
      <c r="E16" s="3" t="s">
        <v>23</v>
      </c>
      <c r="F16" s="3" t="s">
        <v>30</v>
      </c>
    </row>
    <row r="17" spans="1:6" ht="45" x14ac:dyDescent="0.25">
      <c r="A17" s="3" t="s">
        <v>15</v>
      </c>
      <c r="B17" s="3"/>
      <c r="C17" s="3"/>
      <c r="D17" s="4">
        <v>145.5</v>
      </c>
      <c r="E17" s="3" t="s">
        <v>23</v>
      </c>
      <c r="F17" s="3" t="s">
        <v>38</v>
      </c>
    </row>
    <row r="18" spans="1:6" ht="45" x14ac:dyDescent="0.25">
      <c r="A18" s="3" t="s">
        <v>15</v>
      </c>
      <c r="B18" s="3"/>
      <c r="C18" s="3"/>
      <c r="D18" s="4">
        <v>90</v>
      </c>
      <c r="E18" s="3" t="s">
        <v>24</v>
      </c>
      <c r="F18" s="3" t="s">
        <v>30</v>
      </c>
    </row>
    <row r="19" spans="1:6" ht="45" x14ac:dyDescent="0.25">
      <c r="A19" s="3" t="s">
        <v>15</v>
      </c>
      <c r="B19" s="3"/>
      <c r="C19" s="3"/>
      <c r="D19" s="4">
        <v>37.08</v>
      </c>
      <c r="E19" s="3" t="s">
        <v>23</v>
      </c>
      <c r="F19" s="3" t="s">
        <v>38</v>
      </c>
    </row>
    <row r="20" spans="1:6" ht="45" x14ac:dyDescent="0.25">
      <c r="A20" s="3" t="s">
        <v>3</v>
      </c>
      <c r="B20" s="3"/>
      <c r="C20" s="3"/>
      <c r="D20" s="4">
        <v>706.99</v>
      </c>
      <c r="E20" s="3" t="s">
        <v>23</v>
      </c>
      <c r="F20" s="3" t="s">
        <v>16</v>
      </c>
    </row>
    <row r="21" spans="1:6" ht="30" x14ac:dyDescent="0.25">
      <c r="A21" s="3" t="s">
        <v>25</v>
      </c>
      <c r="B21" s="3"/>
      <c r="C21" s="3"/>
      <c r="D21" s="4">
        <f>525+720+525+900</f>
        <v>2670</v>
      </c>
      <c r="E21" s="3" t="s">
        <v>23</v>
      </c>
      <c r="F21" s="3" t="s">
        <v>18</v>
      </c>
    </row>
    <row r="22" spans="1:6" ht="45" x14ac:dyDescent="0.25">
      <c r="A22" s="3" t="s">
        <v>25</v>
      </c>
      <c r="B22" s="3"/>
      <c r="C22" s="3"/>
      <c r="D22" s="4">
        <f>106.92+128.88+106.92</f>
        <v>342.72</v>
      </c>
      <c r="E22" s="3" t="s">
        <v>23</v>
      </c>
      <c r="F22" s="3" t="s">
        <v>16</v>
      </c>
    </row>
    <row r="23" spans="1:6" ht="45" x14ac:dyDescent="0.25">
      <c r="A23" s="3" t="s">
        <v>25</v>
      </c>
      <c r="B23" s="3"/>
      <c r="C23" s="3"/>
      <c r="D23" s="4">
        <v>346.5</v>
      </c>
      <c r="E23" s="3" t="s">
        <v>23</v>
      </c>
      <c r="F23" s="3" t="s">
        <v>19</v>
      </c>
    </row>
    <row r="24" spans="1:6" ht="30" x14ac:dyDescent="0.25">
      <c r="A24" s="3" t="s">
        <v>25</v>
      </c>
      <c r="B24" s="3"/>
      <c r="C24" s="3"/>
      <c r="D24" s="4">
        <v>195</v>
      </c>
      <c r="E24" s="3" t="s">
        <v>23</v>
      </c>
      <c r="F24" s="3" t="s">
        <v>18</v>
      </c>
    </row>
    <row r="25" spans="1:6" ht="30" x14ac:dyDescent="0.25">
      <c r="A25" s="3" t="s">
        <v>25</v>
      </c>
      <c r="B25" s="3"/>
      <c r="C25" s="3"/>
      <c r="D25" s="4">
        <v>105</v>
      </c>
      <c r="E25" s="3" t="s">
        <v>23</v>
      </c>
      <c r="F25" s="3" t="s">
        <v>18</v>
      </c>
    </row>
    <row r="26" spans="1:6" ht="30" x14ac:dyDescent="0.25">
      <c r="A26" s="3" t="s">
        <v>25</v>
      </c>
      <c r="B26" s="3"/>
      <c r="C26" s="3"/>
      <c r="D26" s="4">
        <v>30</v>
      </c>
      <c r="E26" s="3" t="s">
        <v>23</v>
      </c>
      <c r="F26" s="3" t="s">
        <v>18</v>
      </c>
    </row>
    <row r="27" spans="1:6" ht="30" x14ac:dyDescent="0.25">
      <c r="A27" s="3" t="s">
        <v>90</v>
      </c>
      <c r="B27" s="3">
        <v>36263309270</v>
      </c>
      <c r="C27" s="3" t="s">
        <v>33</v>
      </c>
      <c r="D27" s="4">
        <v>71.66</v>
      </c>
      <c r="E27" s="3" t="s">
        <v>23</v>
      </c>
      <c r="F27" s="3" t="s">
        <v>91</v>
      </c>
    </row>
    <row r="28" spans="1:6" ht="30" x14ac:dyDescent="0.25">
      <c r="A28" s="3" t="s">
        <v>36</v>
      </c>
      <c r="B28" s="3">
        <v>14506572540</v>
      </c>
      <c r="C28" s="3" t="s">
        <v>1</v>
      </c>
      <c r="D28" s="4">
        <v>327.3</v>
      </c>
      <c r="E28" s="3" t="s">
        <v>23</v>
      </c>
      <c r="F28" s="3" t="s">
        <v>37</v>
      </c>
    </row>
    <row r="29" spans="1:6" ht="30" x14ac:dyDescent="0.25">
      <c r="A29" s="3" t="s">
        <v>127</v>
      </c>
      <c r="B29" s="3">
        <v>64546066176</v>
      </c>
      <c r="C29" s="3" t="s">
        <v>1</v>
      </c>
      <c r="D29" s="4">
        <v>90.13</v>
      </c>
      <c r="E29" s="3" t="s">
        <v>23</v>
      </c>
      <c r="F29" s="3" t="s">
        <v>91</v>
      </c>
    </row>
    <row r="30" spans="1:6" ht="30" x14ac:dyDescent="0.25">
      <c r="A30" s="3" t="s">
        <v>12</v>
      </c>
      <c r="B30" s="3">
        <v>70133616033</v>
      </c>
      <c r="C30" s="3" t="s">
        <v>1</v>
      </c>
      <c r="D30" s="4">
        <v>66.91</v>
      </c>
      <c r="E30" s="3" t="s">
        <v>23</v>
      </c>
      <c r="F30" s="3" t="s">
        <v>13</v>
      </c>
    </row>
    <row r="31" spans="1:6" ht="30" x14ac:dyDescent="0.25">
      <c r="A31" s="3" t="s">
        <v>14</v>
      </c>
      <c r="B31" s="3">
        <v>87311810356</v>
      </c>
      <c r="C31" s="3" t="s">
        <v>2</v>
      </c>
      <c r="D31" s="4">
        <v>2.25</v>
      </c>
      <c r="E31" s="3" t="s">
        <v>23</v>
      </c>
      <c r="F31" s="3" t="s">
        <v>11</v>
      </c>
    </row>
    <row r="32" spans="1:6" ht="30" x14ac:dyDescent="0.25">
      <c r="A32" s="3" t="s">
        <v>43</v>
      </c>
      <c r="B32" s="3">
        <v>85821130368</v>
      </c>
      <c r="C32" s="3" t="s">
        <v>1</v>
      </c>
      <c r="D32" s="8">
        <v>1.66</v>
      </c>
      <c r="E32" s="3" t="s">
        <v>23</v>
      </c>
      <c r="F32" s="9" t="s">
        <v>44</v>
      </c>
    </row>
    <row r="33" spans="1:6" ht="45" x14ac:dyDescent="0.25">
      <c r="A33" s="3" t="s">
        <v>105</v>
      </c>
      <c r="B33" s="3">
        <v>73660371074</v>
      </c>
      <c r="C33" s="3" t="s">
        <v>47</v>
      </c>
      <c r="D33" s="4">
        <v>120.5</v>
      </c>
      <c r="E33" s="3" t="s">
        <v>23</v>
      </c>
      <c r="F33" s="3" t="s">
        <v>61</v>
      </c>
    </row>
    <row r="34" spans="1:6" ht="30" x14ac:dyDescent="0.25">
      <c r="A34" s="3" t="s">
        <v>92</v>
      </c>
      <c r="B34" s="3">
        <v>58353015102</v>
      </c>
      <c r="C34" s="3" t="s">
        <v>1</v>
      </c>
      <c r="D34" s="4">
        <v>492.91</v>
      </c>
      <c r="E34" s="3" t="s">
        <v>23</v>
      </c>
      <c r="F34" s="3" t="s">
        <v>93</v>
      </c>
    </row>
    <row r="35" spans="1:6" ht="30" x14ac:dyDescent="0.25">
      <c r="A35" s="3" t="s">
        <v>128</v>
      </c>
      <c r="B35" s="3">
        <v>15677519054</v>
      </c>
      <c r="C35" s="3" t="s">
        <v>33</v>
      </c>
      <c r="D35" s="4">
        <v>48</v>
      </c>
      <c r="E35" s="3" t="s">
        <v>23</v>
      </c>
      <c r="F35" s="3" t="s">
        <v>129</v>
      </c>
    </row>
    <row r="36" spans="1:6" ht="30" x14ac:dyDescent="0.25">
      <c r="A36" s="3" t="s">
        <v>130</v>
      </c>
      <c r="B36" s="3">
        <v>24285682401</v>
      </c>
      <c r="C36" s="3" t="s">
        <v>1</v>
      </c>
      <c r="D36" s="4">
        <v>200</v>
      </c>
      <c r="E36" s="3" t="s">
        <v>23</v>
      </c>
      <c r="F36" s="3" t="s">
        <v>131</v>
      </c>
    </row>
    <row r="37" spans="1:6" ht="30" x14ac:dyDescent="0.25">
      <c r="A37" s="3" t="s">
        <v>27</v>
      </c>
      <c r="B37" s="3">
        <v>81793146560</v>
      </c>
      <c r="C37" s="3" t="s">
        <v>1</v>
      </c>
      <c r="D37" s="4">
        <v>51.64</v>
      </c>
      <c r="E37" s="3" t="s">
        <v>23</v>
      </c>
      <c r="F37" s="3" t="s">
        <v>13</v>
      </c>
    </row>
    <row r="38" spans="1:6" ht="45" x14ac:dyDescent="0.25">
      <c r="A38" s="3" t="s">
        <v>15</v>
      </c>
      <c r="B38" s="3"/>
      <c r="C38" s="3"/>
      <c r="D38" s="4">
        <v>14.2</v>
      </c>
      <c r="E38" s="3" t="s">
        <v>23</v>
      </c>
      <c r="F38" s="3" t="s">
        <v>38</v>
      </c>
    </row>
    <row r="39" spans="1:6" ht="45" x14ac:dyDescent="0.25">
      <c r="A39" s="3" t="s">
        <v>15</v>
      </c>
      <c r="B39" s="3"/>
      <c r="C39" s="3"/>
      <c r="D39" s="4">
        <v>14.2</v>
      </c>
      <c r="E39" s="3" t="s">
        <v>23</v>
      </c>
      <c r="F39" s="3" t="s">
        <v>38</v>
      </c>
    </row>
    <row r="40" spans="1:6" ht="30" x14ac:dyDescent="0.25">
      <c r="A40" s="3" t="s">
        <v>15</v>
      </c>
      <c r="B40" s="3"/>
      <c r="C40" s="3"/>
      <c r="D40" s="4">
        <v>15</v>
      </c>
      <c r="E40" s="3" t="s">
        <v>23</v>
      </c>
      <c r="F40" s="3" t="s">
        <v>30</v>
      </c>
    </row>
    <row r="41" spans="1:6" ht="45" x14ac:dyDescent="0.25">
      <c r="A41" s="3" t="s">
        <v>15</v>
      </c>
      <c r="B41" s="3"/>
      <c r="C41" s="3"/>
      <c r="D41" s="4">
        <v>29.2</v>
      </c>
      <c r="E41" s="3" t="s">
        <v>23</v>
      </c>
      <c r="F41" s="3" t="s">
        <v>38</v>
      </c>
    </row>
    <row r="42" spans="1:6" ht="45" x14ac:dyDescent="0.25">
      <c r="A42" s="3" t="s">
        <v>15</v>
      </c>
      <c r="B42" s="3"/>
      <c r="C42" s="3"/>
      <c r="D42" s="4">
        <v>441.44</v>
      </c>
      <c r="E42" s="3" t="s">
        <v>20</v>
      </c>
      <c r="F42" s="3" t="s">
        <v>132</v>
      </c>
    </row>
    <row r="43" spans="1:6" ht="45" x14ac:dyDescent="0.25">
      <c r="A43" s="3" t="s">
        <v>15</v>
      </c>
      <c r="B43" s="3"/>
      <c r="C43" s="3"/>
      <c r="D43" s="4">
        <v>398.42</v>
      </c>
      <c r="E43" s="3" t="s">
        <v>20</v>
      </c>
      <c r="F43" s="3" t="s">
        <v>21</v>
      </c>
    </row>
    <row r="44" spans="1:6" ht="45" x14ac:dyDescent="0.25">
      <c r="A44" s="3" t="s">
        <v>15</v>
      </c>
      <c r="B44" s="3"/>
      <c r="C44" s="3"/>
      <c r="D44" s="4">
        <v>229.99</v>
      </c>
      <c r="E44" s="3" t="s">
        <v>20</v>
      </c>
      <c r="F44" s="3" t="s">
        <v>21</v>
      </c>
    </row>
    <row r="45" spans="1:6" ht="45" x14ac:dyDescent="0.25">
      <c r="A45" s="3" t="s">
        <v>15</v>
      </c>
      <c r="B45" s="3"/>
      <c r="C45" s="3"/>
      <c r="D45" s="4">
        <v>316.27</v>
      </c>
      <c r="E45" s="3" t="s">
        <v>20</v>
      </c>
      <c r="F45" s="3" t="s">
        <v>21</v>
      </c>
    </row>
    <row r="46" spans="1:6" ht="45" x14ac:dyDescent="0.25">
      <c r="A46" s="3" t="s">
        <v>3</v>
      </c>
      <c r="B46" s="3"/>
      <c r="C46" s="3"/>
      <c r="D46" s="4">
        <v>100897.92</v>
      </c>
      <c r="E46" s="3" t="s">
        <v>20</v>
      </c>
      <c r="F46" s="3" t="s">
        <v>18</v>
      </c>
    </row>
    <row r="47" spans="1:6" ht="45" x14ac:dyDescent="0.25">
      <c r="A47" s="3" t="s">
        <v>3</v>
      </c>
      <c r="B47" s="3"/>
      <c r="C47" s="3"/>
      <c r="D47" s="4">
        <v>16648.16</v>
      </c>
      <c r="E47" s="3" t="s">
        <v>20</v>
      </c>
      <c r="F47" s="3" t="s">
        <v>19</v>
      </c>
    </row>
    <row r="48" spans="1:6" ht="45" x14ac:dyDescent="0.25">
      <c r="A48" s="3" t="s">
        <v>3</v>
      </c>
      <c r="B48" s="3"/>
      <c r="C48" s="3"/>
      <c r="D48" s="4">
        <v>12300</v>
      </c>
      <c r="E48" s="3" t="s">
        <v>20</v>
      </c>
      <c r="F48" s="3" t="s">
        <v>133</v>
      </c>
    </row>
    <row r="49" spans="1:5" ht="33.950000000000003" customHeight="1" x14ac:dyDescent="0.25">
      <c r="A49" s="19" t="s">
        <v>22</v>
      </c>
      <c r="B49" s="20"/>
      <c r="C49" s="21"/>
      <c r="D49" s="7">
        <f>SUM(D8:D48)</f>
        <v>141852.97999999998</v>
      </c>
    </row>
    <row r="50" spans="1:5" ht="33.950000000000003" customHeight="1" x14ac:dyDescent="0.25">
      <c r="D50" s="5"/>
    </row>
    <row r="53" spans="1:5" ht="33.950000000000003" customHeight="1" x14ac:dyDescent="0.25">
      <c r="E53" s="5"/>
    </row>
  </sheetData>
  <sheetProtection algorithmName="SHA-512" hashValue="XfXssS4Be8zUtr3h/nvmqihzQ4BuXeO7B7/F9RJ9ajYG29DfJ3V57ckwsL9rLya0FhrnERiZOGRhqwWZ9ahUUg==" saltValue="DqmAzyp6Wk+7uSrJZ96U9A==" spinCount="100000" sheet="1" objects="1" scenarios="1" autoFilter="0"/>
  <autoFilter ref="A7:F7"/>
  <mergeCells count="3">
    <mergeCell ref="A5:F5"/>
    <mergeCell ref="A6:F6"/>
    <mergeCell ref="A49:C49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 2026.</vt:lpstr>
      <vt:lpstr>VELJAČA 2026.</vt:lpstr>
      <vt:lpstr>OŽUJAK 2026.</vt:lpstr>
      <vt:lpstr>TRAVANJ 2026.</vt:lpstr>
      <vt:lpstr>SVIBANJ 2026.</vt:lpstr>
      <vt:lpstr>LIPANJ 2026.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2026-07-17T07:35:38Z</cp:lastPrinted>
  <dcterms:created xsi:type="dcterms:W3CDTF">2016-11-01T03:33:07Z</dcterms:created>
  <dcterms:modified xsi:type="dcterms:W3CDTF">2026-07-17T07:36:43Z</dcterms:modified>
</cp:coreProperties>
</file>