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2025\Nova mapa\"/>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H296" i="9"/>
  <c r="F296" i="9"/>
  <c r="F295" i="9"/>
  <c r="I294" i="9"/>
  <c r="H294" i="9"/>
  <c r="F294" i="9"/>
  <c r="E293" i="9"/>
  <c r="M292" i="9"/>
  <c r="L292" i="9"/>
  <c r="F292" i="9" s="1"/>
  <c r="E292" i="9"/>
  <c r="M291" i="9"/>
  <c r="L291" i="9"/>
  <c r="F291" i="9"/>
  <c r="B291" i="9" s="1"/>
  <c r="E291" i="9"/>
  <c r="M290" i="9"/>
  <c r="L290" i="9"/>
  <c r="F290" i="9" s="1"/>
  <c r="E290" i="9"/>
  <c r="B290" i="9" s="1"/>
  <c r="M289" i="9"/>
  <c r="F289" i="9" s="1"/>
  <c r="L289" i="9"/>
  <c r="E289" i="9"/>
  <c r="B289" i="9"/>
  <c r="M288" i="9"/>
  <c r="L288" i="9"/>
  <c r="F288" i="9" s="1"/>
  <c r="E288" i="9"/>
  <c r="B288" i="9" s="1"/>
  <c r="M287" i="9"/>
  <c r="L287" i="9"/>
  <c r="F287" i="9"/>
  <c r="B287" i="9" s="1"/>
  <c r="E287" i="9"/>
  <c r="M286" i="9"/>
  <c r="L286" i="9"/>
  <c r="F286" i="9" s="1"/>
  <c r="E286" i="9"/>
  <c r="M285" i="9"/>
  <c r="F285" i="9" s="1"/>
  <c r="B285" i="9" s="1"/>
  <c r="L285" i="9"/>
  <c r="E285" i="9"/>
  <c r="M284" i="9"/>
  <c r="L284" i="9"/>
  <c r="F284" i="9" s="1"/>
  <c r="E284" i="9"/>
  <c r="M283" i="9"/>
  <c r="L283" i="9"/>
  <c r="F283" i="9"/>
  <c r="B283" i="9" s="1"/>
  <c r="E283" i="9"/>
  <c r="M282" i="9"/>
  <c r="L282" i="9"/>
  <c r="F282" i="9" s="1"/>
  <c r="E282" i="9"/>
  <c r="B282" i="9" s="1"/>
  <c r="M281" i="9"/>
  <c r="F281" i="9" s="1"/>
  <c r="L281" i="9"/>
  <c r="E281" i="9"/>
  <c r="B281" i="9"/>
  <c r="M280" i="9"/>
  <c r="L280" i="9"/>
  <c r="F280" i="9" s="1"/>
  <c r="E280" i="9"/>
  <c r="B280" i="9" s="1"/>
  <c r="M279" i="9"/>
  <c r="L279" i="9"/>
  <c r="F279" i="9"/>
  <c r="B279" i="9" s="1"/>
  <c r="E279" i="9"/>
  <c r="M278" i="9"/>
  <c r="L278" i="9"/>
  <c r="F278" i="9" s="1"/>
  <c r="E278" i="9"/>
  <c r="M277" i="9"/>
  <c r="F277" i="9" s="1"/>
  <c r="B277" i="9" s="1"/>
  <c r="L277" i="9"/>
  <c r="E277" i="9"/>
  <c r="M276" i="9"/>
  <c r="L276" i="9"/>
  <c r="F276" i="9" s="1"/>
  <c r="E276" i="9"/>
  <c r="M275" i="9"/>
  <c r="F275" i="9" s="1"/>
  <c r="L275" i="9"/>
  <c r="E275" i="9"/>
  <c r="B275" i="9"/>
  <c r="M274" i="9"/>
  <c r="L274" i="9"/>
  <c r="F274" i="9" s="1"/>
  <c r="E274" i="9"/>
  <c r="M273" i="9"/>
  <c r="F273" i="9" s="1"/>
  <c r="B273" i="9" s="1"/>
  <c r="L273" i="9"/>
  <c r="E273" i="9"/>
  <c r="M272" i="9"/>
  <c r="L272" i="9"/>
  <c r="F272" i="9" s="1"/>
  <c r="E272" i="9"/>
  <c r="M271" i="9"/>
  <c r="F271" i="9" s="1"/>
  <c r="L271" i="9"/>
  <c r="E271" i="9"/>
  <c r="B271" i="9"/>
  <c r="M270" i="9"/>
  <c r="L270" i="9"/>
  <c r="F270" i="9" s="1"/>
  <c r="E270" i="9"/>
  <c r="M269" i="9"/>
  <c r="L269" i="9"/>
  <c r="E269" i="9"/>
  <c r="M268" i="9"/>
  <c r="L268" i="9"/>
  <c r="E268" i="9"/>
  <c r="M267" i="9"/>
  <c r="L267" i="9"/>
  <c r="F267" i="9"/>
  <c r="E267" i="9"/>
  <c r="M266" i="9"/>
  <c r="L266" i="9"/>
  <c r="F266" i="9"/>
  <c r="E266" i="9"/>
  <c r="M265" i="9"/>
  <c r="L265" i="9"/>
  <c r="F265" i="9"/>
  <c r="B265" i="9" s="1"/>
  <c r="E265" i="9"/>
  <c r="M264" i="9"/>
  <c r="L264" i="9"/>
  <c r="E264" i="9"/>
  <c r="M263" i="9"/>
  <c r="F263" i="9" s="1"/>
  <c r="L263" i="9"/>
  <c r="E263" i="9"/>
  <c r="B263" i="9"/>
  <c r="M262" i="9"/>
  <c r="L262" i="9"/>
  <c r="F262" i="9" s="1"/>
  <c r="E262" i="9"/>
  <c r="M261" i="9"/>
  <c r="L261" i="9"/>
  <c r="E261" i="9"/>
  <c r="M260" i="9"/>
  <c r="L260" i="9"/>
  <c r="E260" i="9"/>
  <c r="M259" i="9"/>
  <c r="L259" i="9"/>
  <c r="F259" i="9"/>
  <c r="E259" i="9"/>
  <c r="M258" i="9"/>
  <c r="L258" i="9"/>
  <c r="F258" i="9"/>
  <c r="E258" i="9"/>
  <c r="M257" i="9"/>
  <c r="L257" i="9"/>
  <c r="F257" i="9"/>
  <c r="B257" i="9" s="1"/>
  <c r="E257" i="9"/>
  <c r="M256" i="9"/>
  <c r="L256" i="9"/>
  <c r="E256" i="9"/>
  <c r="M255" i="9"/>
  <c r="F255" i="9" s="1"/>
  <c r="L255" i="9"/>
  <c r="E255" i="9"/>
  <c r="B255" i="9"/>
  <c r="M254" i="9"/>
  <c r="L254" i="9"/>
  <c r="F254" i="9" s="1"/>
  <c r="E254" i="9"/>
  <c r="M253" i="9"/>
  <c r="L253" i="9"/>
  <c r="E253" i="9"/>
  <c r="M252" i="9"/>
  <c r="L252" i="9"/>
  <c r="E252" i="9"/>
  <c r="M251" i="9"/>
  <c r="L251" i="9"/>
  <c r="F251" i="9"/>
  <c r="E251" i="9"/>
  <c r="M250" i="9"/>
  <c r="L250" i="9"/>
  <c r="F250" i="9"/>
  <c r="E250" i="9"/>
  <c r="M249" i="9"/>
  <c r="L249" i="9"/>
  <c r="F249" i="9"/>
  <c r="B249" i="9" s="1"/>
  <c r="E249" i="9"/>
  <c r="M248" i="9"/>
  <c r="L248" i="9"/>
  <c r="E248" i="9"/>
  <c r="M247" i="9"/>
  <c r="F247" i="9" s="1"/>
  <c r="L247" i="9"/>
  <c r="E247" i="9"/>
  <c r="B247" i="9"/>
  <c r="M246" i="9"/>
  <c r="L246" i="9"/>
  <c r="E246" i="9"/>
  <c r="M245" i="9"/>
  <c r="L245" i="9"/>
  <c r="E245" i="9"/>
  <c r="M244" i="9"/>
  <c r="L244" i="9"/>
  <c r="E244" i="9"/>
  <c r="M243" i="9"/>
  <c r="L243" i="9"/>
  <c r="F243" i="9"/>
  <c r="E243" i="9"/>
  <c r="M242" i="9"/>
  <c r="L242" i="9"/>
  <c r="F242" i="9"/>
  <c r="E242" i="9"/>
  <c r="M241" i="9"/>
  <c r="L241" i="9"/>
  <c r="F241" i="9"/>
  <c r="B241" i="9" s="1"/>
  <c r="E241" i="9"/>
  <c r="M240" i="9"/>
  <c r="L240" i="9"/>
  <c r="E240" i="9"/>
  <c r="M239" i="9"/>
  <c r="F239" i="9" s="1"/>
  <c r="B239" i="9" s="1"/>
  <c r="L239" i="9"/>
  <c r="E239" i="9"/>
  <c r="M238" i="9"/>
  <c r="L238" i="9"/>
  <c r="E238" i="9"/>
  <c r="M237" i="9"/>
  <c r="L237" i="9"/>
  <c r="E237" i="9"/>
  <c r="M236" i="9"/>
  <c r="L236" i="9"/>
  <c r="E236" i="9"/>
  <c r="M235" i="9"/>
  <c r="L235" i="9"/>
  <c r="F235" i="9"/>
  <c r="E235" i="9"/>
  <c r="M234" i="9"/>
  <c r="L234" i="9"/>
  <c r="F234" i="9"/>
  <c r="E234" i="9"/>
  <c r="M233" i="9"/>
  <c r="L233" i="9"/>
  <c r="F233" i="9"/>
  <c r="B233" i="9" s="1"/>
  <c r="E233" i="9"/>
  <c r="M232" i="9"/>
  <c r="L232" i="9"/>
  <c r="E232" i="9"/>
  <c r="M231" i="9"/>
  <c r="F231" i="9" s="1"/>
  <c r="L231" i="9"/>
  <c r="E231" i="9"/>
  <c r="B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H168" i="9"/>
  <c r="G168" i="9"/>
  <c r="E168" i="9" s="1"/>
  <c r="F168" i="9"/>
  <c r="H167" i="9"/>
  <c r="G167" i="9"/>
  <c r="E167" i="9" s="1"/>
  <c r="F167" i="9"/>
  <c r="B167" i="9"/>
  <c r="H166" i="9"/>
  <c r="G166" i="9"/>
  <c r="F166" i="9"/>
  <c r="E166" i="9"/>
  <c r="B166" i="9" s="1"/>
  <c r="H165" i="9"/>
  <c r="G165" i="9"/>
  <c r="F165" i="9"/>
  <c r="E165" i="9"/>
  <c r="H164" i="9"/>
  <c r="G164" i="9"/>
  <c r="E164" i="9" s="1"/>
  <c r="F164" i="9"/>
  <c r="H163" i="9"/>
  <c r="G163" i="9"/>
  <c r="E163" i="9" s="1"/>
  <c r="F163" i="9"/>
  <c r="B163" i="9"/>
  <c r="H162" i="9"/>
  <c r="G162" i="9"/>
  <c r="F162" i="9"/>
  <c r="E162" i="9"/>
  <c r="B162" i="9" s="1"/>
  <c r="H161" i="9"/>
  <c r="G161" i="9"/>
  <c r="F161" i="9"/>
  <c r="E161" i="9"/>
  <c r="H160" i="9"/>
  <c r="G160" i="9"/>
  <c r="E160" i="9" s="1"/>
  <c r="F160" i="9"/>
  <c r="H159" i="9"/>
  <c r="G159" i="9"/>
  <c r="E159" i="9" s="1"/>
  <c r="F159" i="9"/>
  <c r="B159" i="9"/>
  <c r="H158" i="9"/>
  <c r="G158" i="9"/>
  <c r="F158" i="9"/>
  <c r="E158" i="9"/>
  <c r="B158" i="9" s="1"/>
  <c r="H157" i="9"/>
  <c r="G157" i="9"/>
  <c r="F157" i="9"/>
  <c r="E157" i="9"/>
  <c r="F156" i="9"/>
  <c r="H155" i="9"/>
  <c r="G155" i="9"/>
  <c r="F155" i="9"/>
  <c r="H154" i="9"/>
  <c r="E154" i="9" s="1"/>
  <c r="G154" i="9"/>
  <c r="F154" i="9"/>
  <c r="B154" i="9"/>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G146" i="9"/>
  <c r="F146" i="9"/>
  <c r="B146" i="9"/>
  <c r="H145" i="9"/>
  <c r="G145" i="9"/>
  <c r="F145" i="9"/>
  <c r="E145" i="9"/>
  <c r="B145" i="9" s="1"/>
  <c r="H144" i="9"/>
  <c r="G144" i="9"/>
  <c r="E144" i="9" s="1"/>
  <c r="F144" i="9"/>
  <c r="H143" i="9"/>
  <c r="G143" i="9"/>
  <c r="F143" i="9"/>
  <c r="H142" i="9"/>
  <c r="G142" i="9"/>
  <c r="E142" i="9" s="1"/>
  <c r="B142" i="9" s="1"/>
  <c r="F142" i="9"/>
  <c r="H141" i="9"/>
  <c r="G141" i="9"/>
  <c r="F141" i="9"/>
  <c r="E141" i="9"/>
  <c r="B141" i="9" s="1"/>
  <c r="H140" i="9"/>
  <c r="G140" i="9"/>
  <c r="F140" i="9"/>
  <c r="E140" i="9"/>
  <c r="H139" i="9"/>
  <c r="G139" i="9"/>
  <c r="F139" i="9"/>
  <c r="H138" i="9"/>
  <c r="E138" i="9" s="1"/>
  <c r="G138" i="9"/>
  <c r="F138" i="9"/>
  <c r="B138" i="9"/>
  <c r="H137" i="9"/>
  <c r="G137" i="9"/>
  <c r="F137" i="9"/>
  <c r="E137" i="9"/>
  <c r="B137" i="9" s="1"/>
  <c r="H136" i="9"/>
  <c r="G136" i="9"/>
  <c r="E136" i="9" s="1"/>
  <c r="F136" i="9"/>
  <c r="H135" i="9"/>
  <c r="G135" i="9"/>
  <c r="F135" i="9"/>
  <c r="H134" i="9"/>
  <c r="G134" i="9"/>
  <c r="E134" i="9" s="1"/>
  <c r="B134" i="9" s="1"/>
  <c r="F134" i="9"/>
  <c r="H133" i="9"/>
  <c r="E133" i="9" s="1"/>
  <c r="B133" i="9" s="1"/>
  <c r="G133" i="9"/>
  <c r="F133" i="9"/>
  <c r="H132" i="9"/>
  <c r="G132" i="9"/>
  <c r="F132" i="9"/>
  <c r="E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F110" i="9"/>
  <c r="H109" i="9"/>
  <c r="G109" i="9"/>
  <c r="F109" i="9"/>
  <c r="E109" i="9"/>
  <c r="B109" i="9" s="1"/>
  <c r="H108" i="9"/>
  <c r="E108" i="9" s="1"/>
  <c r="B108" i="9" s="1"/>
  <c r="G108" i="9"/>
  <c r="F108" i="9"/>
  <c r="H107" i="9"/>
  <c r="G107" i="9"/>
  <c r="F107" i="9"/>
  <c r="E107" i="9"/>
  <c r="B107" i="9" s="1"/>
  <c r="H106" i="9"/>
  <c r="G106" i="9"/>
  <c r="F106" i="9"/>
  <c r="H105" i="9"/>
  <c r="G105" i="9"/>
  <c r="F105" i="9"/>
  <c r="E105" i="9"/>
  <c r="B105" i="9" s="1"/>
  <c r="H104" i="9"/>
  <c r="E104" i="9" s="1"/>
  <c r="B104" i="9" s="1"/>
  <c r="G104" i="9"/>
  <c r="F104" i="9"/>
  <c r="H103" i="9"/>
  <c r="G103" i="9"/>
  <c r="F103" i="9"/>
  <c r="E103" i="9"/>
  <c r="B103" i="9" s="1"/>
  <c r="H102" i="9"/>
  <c r="G102" i="9"/>
  <c r="F102" i="9"/>
  <c r="H101" i="9"/>
  <c r="G101" i="9"/>
  <c r="F101" i="9"/>
  <c r="E101" i="9"/>
  <c r="B101" i="9" s="1"/>
  <c r="H100" i="9"/>
  <c r="E100" i="9" s="1"/>
  <c r="B100" i="9" s="1"/>
  <c r="G100" i="9"/>
  <c r="F100" i="9"/>
  <c r="H99" i="9"/>
  <c r="G99" i="9"/>
  <c r="F99" i="9"/>
  <c r="E99" i="9"/>
  <c r="B99" i="9" s="1"/>
  <c r="H98" i="9"/>
  <c r="G98" i="9"/>
  <c r="F98" i="9"/>
  <c r="H97" i="9"/>
  <c r="G97" i="9"/>
  <c r="F97" i="9"/>
  <c r="E97" i="9"/>
  <c r="B97" i="9" s="1"/>
  <c r="H96" i="9"/>
  <c r="E96" i="9" s="1"/>
  <c r="B96" i="9" s="1"/>
  <c r="G96" i="9"/>
  <c r="F96" i="9"/>
  <c r="H95" i="9"/>
  <c r="G95" i="9"/>
  <c r="F95" i="9"/>
  <c r="E95" i="9"/>
  <c r="B95" i="9" s="1"/>
  <c r="H94" i="9"/>
  <c r="G94" i="9"/>
  <c r="F94" i="9"/>
  <c r="H93" i="9"/>
  <c r="G93" i="9"/>
  <c r="F93" i="9"/>
  <c r="E93" i="9"/>
  <c r="B93" i="9" s="1"/>
  <c r="H92" i="9"/>
  <c r="E92" i="9" s="1"/>
  <c r="B92" i="9" s="1"/>
  <c r="G92" i="9"/>
  <c r="F92" i="9"/>
  <c r="H91" i="9"/>
  <c r="G91" i="9"/>
  <c r="F91" i="9"/>
  <c r="E91" i="9"/>
  <c r="B91" i="9" s="1"/>
  <c r="H90" i="9"/>
  <c r="G90" i="9"/>
  <c r="F90" i="9"/>
  <c r="H89" i="9"/>
  <c r="G89" i="9"/>
  <c r="F89" i="9"/>
  <c r="E89" i="9"/>
  <c r="B89" i="9" s="1"/>
  <c r="H88" i="9"/>
  <c r="E88" i="9" s="1"/>
  <c r="B88" i="9" s="1"/>
  <c r="G88" i="9"/>
  <c r="F88" i="9"/>
  <c r="H87" i="9"/>
  <c r="G87" i="9"/>
  <c r="F87" i="9"/>
  <c r="E87" i="9"/>
  <c r="B87" i="9" s="1"/>
  <c r="H86" i="9"/>
  <c r="G86" i="9"/>
  <c r="F86" i="9"/>
  <c r="H85" i="9"/>
  <c r="G85" i="9"/>
  <c r="F85" i="9"/>
  <c r="E85" i="9"/>
  <c r="B85" i="9" s="1"/>
  <c r="H84" i="9"/>
  <c r="E84" i="9" s="1"/>
  <c r="B84" i="9" s="1"/>
  <c r="G84" i="9"/>
  <c r="F84" i="9"/>
  <c r="H83" i="9"/>
  <c r="G83" i="9"/>
  <c r="F83" i="9"/>
  <c r="E83" i="9"/>
  <c r="B83" i="9" s="1"/>
  <c r="H82" i="9"/>
  <c r="G82" i="9"/>
  <c r="F82" i="9"/>
  <c r="H81" i="9"/>
  <c r="G81" i="9"/>
  <c r="F81" i="9"/>
  <c r="E81" i="9"/>
  <c r="B81" i="9" s="1"/>
  <c r="H80" i="9"/>
  <c r="E80" i="9" s="1"/>
  <c r="B80" i="9" s="1"/>
  <c r="G80" i="9"/>
  <c r="F80" i="9"/>
  <c r="H79" i="9"/>
  <c r="G79" i="9"/>
  <c r="F79" i="9"/>
  <c r="E79" i="9"/>
  <c r="B79" i="9" s="1"/>
  <c r="H78" i="9"/>
  <c r="G78" i="9"/>
  <c r="F78" i="9"/>
  <c r="H77" i="9"/>
  <c r="G77" i="9"/>
  <c r="F77" i="9"/>
  <c r="E77" i="9"/>
  <c r="B77" i="9" s="1"/>
  <c r="H76" i="9"/>
  <c r="E76" i="9" s="1"/>
  <c r="B76" i="9" s="1"/>
  <c r="G76" i="9"/>
  <c r="F76" i="9"/>
  <c r="H75" i="9"/>
  <c r="G75" i="9"/>
  <c r="F75" i="9"/>
  <c r="E75" i="9"/>
  <c r="B75" i="9" s="1"/>
  <c r="H74" i="9"/>
  <c r="G74" i="9"/>
  <c r="E74" i="9" s="1"/>
  <c r="F74" i="9"/>
  <c r="B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1" i="8" s="1"/>
  <c r="D52" i="8"/>
  <c r="D46" i="8"/>
  <c r="D45" i="8" s="1"/>
  <c r="I40" i="3" s="1"/>
  <c r="D37" i="8"/>
  <c r="D27" i="8"/>
  <c r="D25" i="8" s="1"/>
  <c r="C1602" i="1" s="1"/>
  <c r="D18" i="8"/>
  <c r="D8" i="8"/>
  <c r="D6" i="8" s="1"/>
  <c r="C1583" i="1" s="1"/>
  <c r="E44" i="7"/>
  <c r="D44" i="7"/>
  <c r="E39" i="7"/>
  <c r="D39" i="7"/>
  <c r="D38" i="7" s="1"/>
  <c r="E38" i="7"/>
  <c r="E30" i="7"/>
  <c r="D30" i="7"/>
  <c r="E23" i="7"/>
  <c r="E22" i="7" s="1"/>
  <c r="D23"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E594" i="4"/>
  <c r="E584" i="4" s="1"/>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E428" i="4"/>
  <c r="F428" i="4" s="1"/>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E125" i="4" s="1"/>
  <c r="F125" i="4" s="1"/>
  <c r="D126" i="4"/>
  <c r="F126" i="4" s="1"/>
  <c r="D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H1682" i="1"/>
  <c r="C1682" i="1"/>
  <c r="G1682" i="1" s="1"/>
  <c r="C1681" i="1"/>
  <c r="H1681" i="1" s="1"/>
  <c r="C1680" i="1"/>
  <c r="G1680" i="1" s="1"/>
  <c r="G1679" i="1"/>
  <c r="C1679" i="1"/>
  <c r="H1679" i="1" s="1"/>
  <c r="C1678" i="1"/>
  <c r="G1678" i="1" s="1"/>
  <c r="H1677" i="1"/>
  <c r="G1677" i="1"/>
  <c r="C1677" i="1"/>
  <c r="H1676" i="1"/>
  <c r="C1676" i="1"/>
  <c r="G1676" i="1" s="1"/>
  <c r="G1675" i="1"/>
  <c r="C1675" i="1"/>
  <c r="H1675" i="1" s="1"/>
  <c r="H1674" i="1"/>
  <c r="C1674" i="1"/>
  <c r="G1674" i="1" s="1"/>
  <c r="H1673" i="1"/>
  <c r="G1673" i="1"/>
  <c r="C1673" i="1"/>
  <c r="C1672" i="1"/>
  <c r="G1672" i="1" s="1"/>
  <c r="G1671" i="1"/>
  <c r="C1671" i="1"/>
  <c r="H1671" i="1" s="1"/>
  <c r="C1670" i="1"/>
  <c r="G1670" i="1" s="1"/>
  <c r="H1669" i="1"/>
  <c r="G1669" i="1"/>
  <c r="C1669" i="1"/>
  <c r="H1668" i="1"/>
  <c r="C1668" i="1"/>
  <c r="G1668" i="1" s="1"/>
  <c r="G1667" i="1"/>
  <c r="C1667" i="1"/>
  <c r="H1667" i="1" s="1"/>
  <c r="H1666" i="1"/>
  <c r="C1666" i="1"/>
  <c r="G1666" i="1" s="1"/>
  <c r="H1665" i="1"/>
  <c r="G1665" i="1"/>
  <c r="C1665" i="1"/>
  <c r="C1664" i="1"/>
  <c r="G1664" i="1" s="1"/>
  <c r="G1663" i="1"/>
  <c r="C1663" i="1"/>
  <c r="H1663" i="1" s="1"/>
  <c r="C1662" i="1"/>
  <c r="G1662" i="1" s="1"/>
  <c r="H1661" i="1"/>
  <c r="G1661" i="1"/>
  <c r="C1661" i="1"/>
  <c r="H1660" i="1"/>
  <c r="C1660" i="1"/>
  <c r="G1660" i="1" s="1"/>
  <c r="G1659" i="1"/>
  <c r="C1659" i="1"/>
  <c r="H1659" i="1" s="1"/>
  <c r="H1658" i="1"/>
  <c r="C1658" i="1"/>
  <c r="G1658" i="1" s="1"/>
  <c r="H1657" i="1"/>
  <c r="G1657" i="1"/>
  <c r="C1657" i="1"/>
  <c r="C1656" i="1"/>
  <c r="G1656" i="1" s="1"/>
  <c r="G1655" i="1"/>
  <c r="C1655" i="1"/>
  <c r="H1655" i="1" s="1"/>
  <c r="C1654" i="1"/>
  <c r="G1654" i="1" s="1"/>
  <c r="H1653" i="1"/>
  <c r="G1653" i="1"/>
  <c r="C1653" i="1"/>
  <c r="H1652" i="1"/>
  <c r="C1652" i="1"/>
  <c r="G1652" i="1" s="1"/>
  <c r="G1651" i="1"/>
  <c r="C1651" i="1"/>
  <c r="H1651" i="1" s="1"/>
  <c r="H1650" i="1"/>
  <c r="C1650" i="1"/>
  <c r="G1650" i="1" s="1"/>
  <c r="H1649" i="1"/>
  <c r="G1649" i="1"/>
  <c r="C1649" i="1"/>
  <c r="H1648" i="1"/>
  <c r="C1648" i="1"/>
  <c r="G1648" i="1" s="1"/>
  <c r="G1647" i="1"/>
  <c r="C1647" i="1"/>
  <c r="H1647" i="1" s="1"/>
  <c r="H1646" i="1"/>
  <c r="C1646" i="1"/>
  <c r="G1646" i="1" s="1"/>
  <c r="H1645" i="1"/>
  <c r="G1645" i="1"/>
  <c r="C1645" i="1"/>
  <c r="H1644" i="1"/>
  <c r="C1644" i="1"/>
  <c r="G1644" i="1" s="1"/>
  <c r="G1643" i="1"/>
  <c r="C1643" i="1"/>
  <c r="H1643" i="1" s="1"/>
  <c r="H1642" i="1"/>
  <c r="C1642" i="1"/>
  <c r="G1642" i="1" s="1"/>
  <c r="H1641" i="1"/>
  <c r="G1641" i="1"/>
  <c r="C1641" i="1"/>
  <c r="C1640" i="1"/>
  <c r="G1640" i="1" s="1"/>
  <c r="G1639" i="1"/>
  <c r="C1639" i="1"/>
  <c r="H1639" i="1" s="1"/>
  <c r="C1638" i="1"/>
  <c r="G1638" i="1" s="1"/>
  <c r="H1637" i="1"/>
  <c r="G1637" i="1"/>
  <c r="C1637" i="1"/>
  <c r="H1636" i="1"/>
  <c r="C1636" i="1"/>
  <c r="G1636" i="1" s="1"/>
  <c r="G1635" i="1"/>
  <c r="C1635" i="1"/>
  <c r="H1635" i="1" s="1"/>
  <c r="H1634" i="1"/>
  <c r="C1634" i="1"/>
  <c r="G1634" i="1" s="1"/>
  <c r="H1633" i="1"/>
  <c r="G1633" i="1"/>
  <c r="C1633" i="1"/>
  <c r="H1632" i="1"/>
  <c r="C1632" i="1"/>
  <c r="G1632" i="1" s="1"/>
  <c r="G1631" i="1"/>
  <c r="C1631" i="1"/>
  <c r="H1631" i="1" s="1"/>
  <c r="H1630" i="1"/>
  <c r="C1630" i="1"/>
  <c r="G1630" i="1" s="1"/>
  <c r="H1629" i="1"/>
  <c r="G1629" i="1"/>
  <c r="C1629" i="1"/>
  <c r="H1628" i="1"/>
  <c r="C1628" i="1"/>
  <c r="G1628" i="1" s="1"/>
  <c r="G1627" i="1"/>
  <c r="C1627" i="1"/>
  <c r="H1627" i="1" s="1"/>
  <c r="H1626" i="1"/>
  <c r="C1626" i="1"/>
  <c r="G1626" i="1" s="1"/>
  <c r="H1625" i="1"/>
  <c r="G1625" i="1"/>
  <c r="C1625" i="1"/>
  <c r="C1624" i="1"/>
  <c r="G1624" i="1" s="1"/>
  <c r="G1623" i="1"/>
  <c r="C1623" i="1"/>
  <c r="H1623" i="1" s="1"/>
  <c r="C1622" i="1"/>
  <c r="G1622" i="1" s="1"/>
  <c r="H1620" i="1"/>
  <c r="C1620" i="1"/>
  <c r="G1620" i="1" s="1"/>
  <c r="G1619" i="1"/>
  <c r="C1619" i="1"/>
  <c r="H1619" i="1" s="1"/>
  <c r="H1618" i="1"/>
  <c r="C1618" i="1"/>
  <c r="G1618" i="1" s="1"/>
  <c r="H1617" i="1"/>
  <c r="G1617" i="1"/>
  <c r="C1617" i="1"/>
  <c r="C1616" i="1"/>
  <c r="G1616" i="1" s="1"/>
  <c r="G1615" i="1"/>
  <c r="C1615" i="1"/>
  <c r="H1615" i="1" s="1"/>
  <c r="C1614" i="1"/>
  <c r="G1614" i="1" s="1"/>
  <c r="H1613" i="1"/>
  <c r="G1613" i="1"/>
  <c r="C1613" i="1"/>
  <c r="H1612" i="1"/>
  <c r="C1612" i="1"/>
  <c r="G1612" i="1" s="1"/>
  <c r="G1611" i="1"/>
  <c r="C1611" i="1"/>
  <c r="H1611" i="1" s="1"/>
  <c r="H1610" i="1"/>
  <c r="C1610" i="1"/>
  <c r="G1610" i="1" s="1"/>
  <c r="H1609" i="1"/>
  <c r="G1609" i="1"/>
  <c r="C1609" i="1"/>
  <c r="H1608" i="1"/>
  <c r="G1608" i="1"/>
  <c r="C1608" i="1"/>
  <c r="G1607" i="1"/>
  <c r="C1607" i="1"/>
  <c r="H1607" i="1" s="1"/>
  <c r="H1606" i="1"/>
  <c r="C1606" i="1"/>
  <c r="G1606" i="1" s="1"/>
  <c r="H1605" i="1"/>
  <c r="G1605" i="1"/>
  <c r="C1605" i="1"/>
  <c r="G1603" i="1"/>
  <c r="C1603" i="1"/>
  <c r="H1603" i="1" s="1"/>
  <c r="H1601" i="1"/>
  <c r="C1601" i="1"/>
  <c r="G1601" i="1" s="1"/>
  <c r="H1600" i="1"/>
  <c r="G1600" i="1"/>
  <c r="C1600" i="1"/>
  <c r="G1599" i="1"/>
  <c r="C1599" i="1"/>
  <c r="H1599" i="1" s="1"/>
  <c r="H1598" i="1"/>
  <c r="C1598" i="1"/>
  <c r="G1598" i="1" s="1"/>
  <c r="H1597" i="1"/>
  <c r="G1597" i="1"/>
  <c r="C1597" i="1"/>
  <c r="G1596" i="1"/>
  <c r="C1596" i="1"/>
  <c r="H1596" i="1" s="1"/>
  <c r="G1595" i="1"/>
  <c r="C1595" i="1"/>
  <c r="H1595" i="1" s="1"/>
  <c r="H1594" i="1"/>
  <c r="C1594" i="1"/>
  <c r="G1594" i="1" s="1"/>
  <c r="C1593" i="1"/>
  <c r="H1593" i="1" s="1"/>
  <c r="H1592" i="1"/>
  <c r="G1592" i="1"/>
  <c r="C1592" i="1"/>
  <c r="C1591" i="1"/>
  <c r="H1591" i="1" s="1"/>
  <c r="H1590" i="1"/>
  <c r="C1590" i="1"/>
  <c r="G1590" i="1" s="1"/>
  <c r="H1589" i="1"/>
  <c r="G1589" i="1"/>
  <c r="C1589" i="1"/>
  <c r="C1588" i="1"/>
  <c r="H1588" i="1" s="1"/>
  <c r="G1587" i="1"/>
  <c r="C1587" i="1"/>
  <c r="H1587" i="1" s="1"/>
  <c r="C1586" i="1"/>
  <c r="G1586" i="1" s="1"/>
  <c r="H1584" i="1"/>
  <c r="G1584" i="1"/>
  <c r="C1584" i="1"/>
  <c r="H1582" i="1"/>
  <c r="C1582" i="1"/>
  <c r="G1582" i="1" s="1"/>
  <c r="D1581" i="1"/>
  <c r="C1581" i="1"/>
  <c r="H1581" i="1" s="1"/>
  <c r="D1580" i="1"/>
  <c r="C1580" i="1"/>
  <c r="J1580" i="1" s="1"/>
  <c r="G1579" i="1"/>
  <c r="D1579" i="1"/>
  <c r="C1579" i="1"/>
  <c r="H1578" i="1"/>
  <c r="G1578" i="1"/>
  <c r="I1578" i="1" s="1"/>
  <c r="D1578" i="1"/>
  <c r="C1578" i="1"/>
  <c r="J1578" i="1" s="1"/>
  <c r="H1577" i="1"/>
  <c r="G1577" i="1"/>
  <c r="D1577" i="1"/>
  <c r="C1577" i="1"/>
  <c r="D1576" i="1"/>
  <c r="C1576" i="1"/>
  <c r="H1576" i="1" s="1"/>
  <c r="G1575" i="1"/>
  <c r="D1575" i="1"/>
  <c r="J1575" i="1" s="1"/>
  <c r="C1575" i="1"/>
  <c r="H1575" i="1" s="1"/>
  <c r="D1574" i="1"/>
  <c r="C1574" i="1"/>
  <c r="J1574" i="1" s="1"/>
  <c r="G1573" i="1"/>
  <c r="D1573" i="1"/>
  <c r="J1573" i="1" s="1"/>
  <c r="C1573" i="1"/>
  <c r="H1573" i="1" s="1"/>
  <c r="G1572" i="1"/>
  <c r="D1572" i="1"/>
  <c r="C1572" i="1"/>
  <c r="H1572" i="1" s="1"/>
  <c r="G1571" i="1"/>
  <c r="D1571" i="1"/>
  <c r="C1571" i="1"/>
  <c r="H1571" i="1" s="1"/>
  <c r="D1570" i="1"/>
  <c r="C1570" i="1"/>
  <c r="J1570" i="1" s="1"/>
  <c r="G1569" i="1"/>
  <c r="D1569" i="1"/>
  <c r="J1569" i="1" s="1"/>
  <c r="C1569" i="1"/>
  <c r="H1569" i="1" s="1"/>
  <c r="D1568" i="1"/>
  <c r="C1568" i="1"/>
  <c r="J1568" i="1" s="1"/>
  <c r="G1567" i="1"/>
  <c r="D1567" i="1"/>
  <c r="J1567" i="1" s="1"/>
  <c r="C1567" i="1"/>
  <c r="H1567" i="1" s="1"/>
  <c r="D1566" i="1"/>
  <c r="C1566" i="1"/>
  <c r="J1566" i="1" s="1"/>
  <c r="G1565" i="1"/>
  <c r="I1565" i="1" s="1"/>
  <c r="D1565" i="1"/>
  <c r="J1565" i="1" s="1"/>
  <c r="C1565" i="1"/>
  <c r="H1565" i="1" s="1"/>
  <c r="D1564" i="1"/>
  <c r="C1564" i="1"/>
  <c r="J1564" i="1" s="1"/>
  <c r="D1563" i="1"/>
  <c r="C1563" i="1"/>
  <c r="H1563" i="1" s="1"/>
  <c r="G1562" i="1"/>
  <c r="D1562" i="1"/>
  <c r="J1562" i="1" s="1"/>
  <c r="C1562" i="1"/>
  <c r="H1562" i="1" s="1"/>
  <c r="D1561" i="1"/>
  <c r="C1561" i="1"/>
  <c r="J1561" i="1" s="1"/>
  <c r="G1560" i="1"/>
  <c r="I1560" i="1" s="1"/>
  <c r="D1560" i="1"/>
  <c r="J1560" i="1" s="1"/>
  <c r="C1560" i="1"/>
  <c r="H1560" i="1" s="1"/>
  <c r="D1559" i="1"/>
  <c r="C1559" i="1"/>
  <c r="J1559" i="1" s="1"/>
  <c r="D1558" i="1"/>
  <c r="H1558" i="1" s="1"/>
  <c r="C1558" i="1"/>
  <c r="G1558" i="1" s="1"/>
  <c r="I1558" i="1" s="1"/>
  <c r="D1557" i="1"/>
  <c r="C1557" i="1"/>
  <c r="J1557" i="1" s="1"/>
  <c r="D1556" i="1"/>
  <c r="C1556" i="1"/>
  <c r="H1556" i="1" s="1"/>
  <c r="D1555" i="1"/>
  <c r="G1554" i="1"/>
  <c r="D1554" i="1"/>
  <c r="H1554" i="1" s="1"/>
  <c r="C1554" i="1"/>
  <c r="D1553" i="1"/>
  <c r="C1553" i="1"/>
  <c r="J1553" i="1" s="1"/>
  <c r="G1552" i="1"/>
  <c r="D1552" i="1"/>
  <c r="H1552" i="1" s="1"/>
  <c r="C1552" i="1"/>
  <c r="D1551" i="1"/>
  <c r="C1551" i="1"/>
  <c r="J1551" i="1" s="1"/>
  <c r="G1550" i="1"/>
  <c r="D1550" i="1"/>
  <c r="H1550" i="1" s="1"/>
  <c r="C1550" i="1"/>
  <c r="D1549" i="1"/>
  <c r="C1549" i="1"/>
  <c r="J1549" i="1" s="1"/>
  <c r="G1548" i="1"/>
  <c r="I1548" i="1" s="1"/>
  <c r="D1548" i="1"/>
  <c r="H1548" i="1" s="1"/>
  <c r="C1548" i="1"/>
  <c r="H1547" i="1"/>
  <c r="G1547" i="1"/>
  <c r="D1547" i="1"/>
  <c r="C1547" i="1"/>
  <c r="J1547" i="1" s="1"/>
  <c r="D1546" i="1"/>
  <c r="J1546" i="1" s="1"/>
  <c r="C1546" i="1"/>
  <c r="G1546" i="1" s="1"/>
  <c r="H1545" i="1"/>
  <c r="G1545" i="1"/>
  <c r="I1545" i="1" s="1"/>
  <c r="D1545" i="1"/>
  <c r="C1545" i="1"/>
  <c r="J1545" i="1" s="1"/>
  <c r="D1544" i="1"/>
  <c r="J1544" i="1" s="1"/>
  <c r="C1544" i="1"/>
  <c r="G1544" i="1" s="1"/>
  <c r="H1543" i="1"/>
  <c r="G1543" i="1"/>
  <c r="I1543" i="1" s="1"/>
  <c r="D1543" i="1"/>
  <c r="C1543" i="1"/>
  <c r="J1543" i="1" s="1"/>
  <c r="D1542" i="1"/>
  <c r="J1542" i="1" s="1"/>
  <c r="C1542" i="1"/>
  <c r="G1542" i="1" s="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D1399" i="1"/>
  <c r="G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D1388" i="1"/>
  <c r="C1388" i="1"/>
  <c r="D1387" i="1"/>
  <c r="C1387" i="1"/>
  <c r="H1387" i="1" s="1"/>
  <c r="D1386" i="1"/>
  <c r="C1386" i="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D1311" i="1"/>
  <c r="H1311" i="1" s="1"/>
  <c r="C1311" i="1"/>
  <c r="H1310" i="1"/>
  <c r="G1310" i="1"/>
  <c r="D1310" i="1"/>
  <c r="C1310" i="1"/>
  <c r="H1309" i="1"/>
  <c r="G1309" i="1"/>
  <c r="D1309" i="1"/>
  <c r="C1309" i="1"/>
  <c r="D1308" i="1"/>
  <c r="H1308" i="1" s="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C1301" i="1"/>
  <c r="C1300" i="1"/>
  <c r="H1299" i="1"/>
  <c r="G1299" i="1"/>
  <c r="D1299" i="1"/>
  <c r="C1299" i="1"/>
  <c r="H1298" i="1"/>
  <c r="G1298" i="1"/>
  <c r="D1298" i="1"/>
  <c r="C1298" i="1"/>
  <c r="D1297" i="1"/>
  <c r="C1297" i="1"/>
  <c r="H1297" i="1" s="1"/>
  <c r="H1296" i="1"/>
  <c r="G1296" i="1"/>
  <c r="D1296" i="1"/>
  <c r="C1296" i="1"/>
  <c r="C1295" i="1"/>
  <c r="H1294" i="1"/>
  <c r="G1294" i="1"/>
  <c r="D1294" i="1"/>
  <c r="C1294" i="1"/>
  <c r="H1293" i="1"/>
  <c r="G1293" i="1"/>
  <c r="D1293" i="1"/>
  <c r="C1293" i="1"/>
  <c r="G1292" i="1"/>
  <c r="D1292" i="1"/>
  <c r="H1292" i="1" s="1"/>
  <c r="C1292" i="1"/>
  <c r="H1291" i="1"/>
  <c r="G1291" i="1"/>
  <c r="D1291" i="1"/>
  <c r="C1291" i="1"/>
  <c r="D1290" i="1"/>
  <c r="C1290" i="1"/>
  <c r="G1290" i="1" s="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D1266" i="1"/>
  <c r="G1266" i="1" s="1"/>
  <c r="C1266" i="1"/>
  <c r="H1265" i="1"/>
  <c r="D1265" i="1"/>
  <c r="G1265" i="1" s="1"/>
  <c r="C1265" i="1"/>
  <c r="D1264" i="1"/>
  <c r="G1264" i="1" s="1"/>
  <c r="C1264" i="1"/>
  <c r="H1263" i="1"/>
  <c r="D1263" i="1"/>
  <c r="G1263" i="1" s="1"/>
  <c r="C1263" i="1"/>
  <c r="D1262" i="1"/>
  <c r="H1262" i="1" s="1"/>
  <c r="C1262" i="1"/>
  <c r="D1261" i="1"/>
  <c r="H1261" i="1" s="1"/>
  <c r="C1261" i="1"/>
  <c r="C1260" i="1"/>
  <c r="G1258" i="1"/>
  <c r="D1258" i="1"/>
  <c r="H1258" i="1" s="1"/>
  <c r="C1258" i="1"/>
  <c r="D1257" i="1"/>
  <c r="H1257" i="1" s="1"/>
  <c r="C1257"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D1172" i="1"/>
  <c r="H1172" i="1" s="1"/>
  <c r="C1172" i="1"/>
  <c r="H1171" i="1"/>
  <c r="G1171" i="1"/>
  <c r="D1171" i="1"/>
  <c r="C1171" i="1"/>
  <c r="D1170" i="1"/>
  <c r="H1170" i="1" s="1"/>
  <c r="C1170" i="1"/>
  <c r="H1169" i="1"/>
  <c r="G1169" i="1"/>
  <c r="D1169" i="1"/>
  <c r="C1169" i="1"/>
  <c r="H1168" i="1"/>
  <c r="G1168" i="1"/>
  <c r="D1168" i="1"/>
  <c r="C1168" i="1"/>
  <c r="H1167" i="1"/>
  <c r="D1167" i="1"/>
  <c r="G1167" i="1" s="1"/>
  <c r="C1167" i="1"/>
  <c r="H1166" i="1"/>
  <c r="D1166" i="1"/>
  <c r="G1166" i="1" s="1"/>
  <c r="C1166" i="1"/>
  <c r="H1165" i="1"/>
  <c r="G1165" i="1"/>
  <c r="D1165" i="1"/>
  <c r="C1165" i="1"/>
  <c r="H1164" i="1"/>
  <c r="G1164" i="1"/>
  <c r="D1164" i="1"/>
  <c r="C1164" i="1"/>
  <c r="H1163" i="1"/>
  <c r="D1163" i="1"/>
  <c r="G1163" i="1" s="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D1090" i="1"/>
  <c r="H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G1041" i="1"/>
  <c r="D1041" i="1"/>
  <c r="C1041" i="1"/>
  <c r="H1040" i="1"/>
  <c r="D1040" i="1"/>
  <c r="G1040" i="1" s="1"/>
  <c r="C1040" i="1"/>
  <c r="H1039" i="1"/>
  <c r="G1039" i="1"/>
  <c r="D1039" i="1"/>
  <c r="C1039" i="1"/>
  <c r="H1038" i="1"/>
  <c r="G1038" i="1"/>
  <c r="D1038" i="1"/>
  <c r="C1038" i="1"/>
  <c r="H1037" i="1"/>
  <c r="G1037" i="1"/>
  <c r="D1037" i="1"/>
  <c r="C1037" i="1"/>
  <c r="H1036" i="1"/>
  <c r="G1036" i="1"/>
  <c r="D1036" i="1"/>
  <c r="C1036" i="1"/>
  <c r="D1035" i="1"/>
  <c r="H1035" i="1" s="1"/>
  <c r="C1035" i="1"/>
  <c r="D1034" i="1"/>
  <c r="H1034" i="1" s="1"/>
  <c r="C1034" i="1"/>
  <c r="H1033" i="1"/>
  <c r="D1033" i="1"/>
  <c r="G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H1021" i="1"/>
  <c r="G1021" i="1"/>
  <c r="D1021" i="1"/>
  <c r="C1021" i="1"/>
  <c r="H1020" i="1"/>
  <c r="G1020" i="1"/>
  <c r="D1020" i="1"/>
  <c r="C1020" i="1"/>
  <c r="D1019" i="1"/>
  <c r="H1019" i="1" s="1"/>
  <c r="C1019" i="1"/>
  <c r="D1018" i="1"/>
  <c r="H1018" i="1" s="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G727"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G696"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D652" i="1"/>
  <c r="H652" i="1" s="1"/>
  <c r="C652" i="1"/>
  <c r="H651" i="1"/>
  <c r="D651" i="1"/>
  <c r="G651" i="1" s="1"/>
  <c r="C651" i="1"/>
  <c r="H650" i="1"/>
  <c r="G650" i="1"/>
  <c r="D650" i="1"/>
  <c r="C650" i="1"/>
  <c r="D649" i="1"/>
  <c r="G649" i="1" s="1"/>
  <c r="C649" i="1"/>
  <c r="H648" i="1"/>
  <c r="G648" i="1"/>
  <c r="D648" i="1"/>
  <c r="C648" i="1"/>
  <c r="H647" i="1"/>
  <c r="G647" i="1"/>
  <c r="D647" i="1"/>
  <c r="C647" i="1"/>
  <c r="D646" i="1"/>
  <c r="H646" i="1" s="1"/>
  <c r="C646" i="1"/>
  <c r="H645" i="1"/>
  <c r="D645" i="1"/>
  <c r="G645" i="1" s="1"/>
  <c r="C645" i="1"/>
  <c r="C642" i="1"/>
  <c r="H636" i="1"/>
  <c r="D636" i="1"/>
  <c r="G636" i="1" s="1"/>
  <c r="C636"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C422" i="1"/>
  <c r="D421" i="1"/>
  <c r="H421" i="1" s="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H301" i="1" s="1"/>
  <c r="C301" i="1"/>
  <c r="D300" i="1"/>
  <c r="H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C269"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G194" i="1"/>
  <c r="D194" i="1"/>
  <c r="C194" i="1"/>
  <c r="G193"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D164" i="1"/>
  <c r="H164" i="1" s="1"/>
  <c r="C164" i="1"/>
  <c r="G163" i="1"/>
  <c r="D163" i="1"/>
  <c r="H163" i="1" s="1"/>
  <c r="C163" i="1"/>
  <c r="G162" i="1"/>
  <c r="D162" i="1"/>
  <c r="H162" i="1" s="1"/>
  <c r="C162" i="1"/>
  <c r="C161" i="1"/>
  <c r="C160"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46" i="1" l="1"/>
  <c r="H649" i="1"/>
  <c r="E327" i="9"/>
  <c r="B327" i="9" s="1"/>
  <c r="E329" i="9"/>
  <c r="B329" i="9" s="1"/>
  <c r="E311" i="9"/>
  <c r="B311" i="9" s="1"/>
  <c r="E326" i="9"/>
  <c r="B326" i="9" s="1"/>
  <c r="E37" i="9"/>
  <c r="B37" i="9" s="1"/>
  <c r="H1384" i="1"/>
  <c r="H1385" i="1"/>
  <c r="H1386" i="1"/>
  <c r="G1387" i="1"/>
  <c r="H1388" i="1"/>
  <c r="H1389" i="1"/>
  <c r="G1389" i="1"/>
  <c r="G1388" i="1"/>
  <c r="G1386" i="1"/>
  <c r="G1385" i="1"/>
  <c r="G1384" i="1"/>
  <c r="F256" i="5"/>
  <c r="D1260" i="1"/>
  <c r="H1260" i="1" s="1"/>
  <c r="E304" i="9"/>
  <c r="B304" i="9" s="1"/>
  <c r="G1262" i="1"/>
  <c r="H1290" i="1"/>
  <c r="G1297" i="1"/>
  <c r="H1155" i="1"/>
  <c r="G299" i="1"/>
  <c r="E648" i="4"/>
  <c r="D642" i="1" s="1"/>
  <c r="G642" i="1" s="1"/>
  <c r="G1383" i="1"/>
  <c r="G1374" i="1"/>
  <c r="G1338" i="1"/>
  <c r="G1312" i="1"/>
  <c r="G1311" i="1"/>
  <c r="G1308" i="1"/>
  <c r="E317" i="9"/>
  <c r="B317" i="9" s="1"/>
  <c r="G1306" i="1"/>
  <c r="G1305" i="1"/>
  <c r="G1301" i="1"/>
  <c r="H1301" i="1"/>
  <c r="E296" i="5"/>
  <c r="D1300" i="1" s="1"/>
  <c r="H1295" i="1"/>
  <c r="G1295" i="1"/>
  <c r="H1281" i="1"/>
  <c r="G1278" i="1"/>
  <c r="H1278" i="1"/>
  <c r="E305" i="9"/>
  <c r="B305" i="9" s="1"/>
  <c r="H1264" i="1"/>
  <c r="E251" i="5"/>
  <c r="D1255" i="1" s="1"/>
  <c r="G1260" i="1"/>
  <c r="G1261" i="1"/>
  <c r="D1256" i="1"/>
  <c r="F252" i="5"/>
  <c r="G1257" i="1"/>
  <c r="G1183" i="1"/>
  <c r="G1251" i="1"/>
  <c r="G1200" i="1"/>
  <c r="H1182" i="1"/>
  <c r="G1182" i="1"/>
  <c r="G1184" i="1"/>
  <c r="G1170" i="1"/>
  <c r="G1172" i="1"/>
  <c r="F165" i="5"/>
  <c r="E318" i="9"/>
  <c r="B318" i="9" s="1"/>
  <c r="E313" i="9"/>
  <c r="B313" i="9" s="1"/>
  <c r="D1087" i="1"/>
  <c r="G1090" i="1"/>
  <c r="G1060" i="1"/>
  <c r="G1057" i="1"/>
  <c r="G1059" i="1"/>
  <c r="G1050" i="1"/>
  <c r="G1052" i="1"/>
  <c r="F45" i="5"/>
  <c r="G1045" i="1"/>
  <c r="G1034" i="1"/>
  <c r="G1035" i="1"/>
  <c r="G1031" i="1"/>
  <c r="G1030" i="1"/>
  <c r="G1029" i="1"/>
  <c r="G1027" i="1"/>
  <c r="G1026" i="1"/>
  <c r="D1024" i="1"/>
  <c r="H1024" i="1" s="1"/>
  <c r="G1025" i="1"/>
  <c r="G1023" i="1"/>
  <c r="G1018" i="1"/>
  <c r="G1019" i="1"/>
  <c r="E320" i="9"/>
  <c r="B320" i="9" s="1"/>
  <c r="E31" i="9"/>
  <c r="B31" i="9" s="1"/>
  <c r="E36" i="9"/>
  <c r="E307" i="9"/>
  <c r="B307" i="9" s="1"/>
  <c r="E312" i="9"/>
  <c r="B312" i="9" s="1"/>
  <c r="E322" i="9"/>
  <c r="B322" i="9" s="1"/>
  <c r="E324" i="9"/>
  <c r="B324" i="9" s="1"/>
  <c r="G1681" i="1"/>
  <c r="G1683" i="1"/>
  <c r="G1602" i="1"/>
  <c r="H1602" i="1"/>
  <c r="C1604" i="1"/>
  <c r="G1593" i="1"/>
  <c r="C1585" i="1"/>
  <c r="H1585" i="1" s="1"/>
  <c r="G1591" i="1"/>
  <c r="G1588" i="1"/>
  <c r="H1586" i="1"/>
  <c r="H1583" i="1"/>
  <c r="G1583" i="1"/>
  <c r="G1585" i="1"/>
  <c r="D22" i="7"/>
  <c r="C1555" i="1" s="1"/>
  <c r="H1555" i="1" s="1"/>
  <c r="G1514" i="1"/>
  <c r="G1516" i="1"/>
  <c r="E114" i="6"/>
  <c r="G676" i="1"/>
  <c r="H635" i="1"/>
  <c r="G652" i="1"/>
  <c r="G421" i="1"/>
  <c r="G415" i="1"/>
  <c r="H423" i="1"/>
  <c r="G300" i="1"/>
  <c r="G301" i="1"/>
  <c r="G414" i="1"/>
  <c r="F426" i="4"/>
  <c r="E647" i="4"/>
  <c r="D641" i="1" s="1"/>
  <c r="D422" i="1"/>
  <c r="B296" i="9"/>
  <c r="G197" i="1"/>
  <c r="G113" i="1"/>
  <c r="H374" i="1"/>
  <c r="F379" i="4"/>
  <c r="G216" i="1"/>
  <c r="F246" i="9"/>
  <c r="G212" i="1"/>
  <c r="G213" i="1"/>
  <c r="E202" i="4"/>
  <c r="D198" i="1" s="1"/>
  <c r="F216" i="4"/>
  <c r="H190" i="1"/>
  <c r="G190" i="1"/>
  <c r="F194" i="4"/>
  <c r="E52" i="9"/>
  <c r="B52" i="9" s="1"/>
  <c r="E51" i="9"/>
  <c r="B51" i="9" s="1"/>
  <c r="F238" i="9"/>
  <c r="B238" i="9" s="1"/>
  <c r="G176" i="1"/>
  <c r="H174" i="1"/>
  <c r="G174" i="1"/>
  <c r="F170" i="4"/>
  <c r="H161" i="1"/>
  <c r="G161" i="1"/>
  <c r="G164" i="1"/>
  <c r="F165" i="4"/>
  <c r="E164" i="4"/>
  <c r="D160" i="1" s="1"/>
  <c r="F160" i="4"/>
  <c r="E153" i="4"/>
  <c r="E48" i="9"/>
  <c r="B48" i="9" s="1"/>
  <c r="F154" i="4"/>
  <c r="G126" i="1"/>
  <c r="G125" i="1"/>
  <c r="G121" i="1"/>
  <c r="G122" i="1"/>
  <c r="G124" i="1"/>
  <c r="G102" i="1"/>
  <c r="H102" i="1"/>
  <c r="D108" i="1"/>
  <c r="F112" i="4"/>
  <c r="E49" i="4"/>
  <c r="D45" i="1" s="1"/>
  <c r="G64" i="1"/>
  <c r="G65" i="1"/>
  <c r="E6" i="4"/>
  <c r="I17" i="3" s="1"/>
  <c r="F68" i="4"/>
  <c r="I1552" i="1"/>
  <c r="I1562" i="1"/>
  <c r="I1567" i="1"/>
  <c r="I1573" i="1"/>
  <c r="I1554" i="1"/>
  <c r="I1569" i="1"/>
  <c r="I1575" i="1"/>
  <c r="I1550" i="1"/>
  <c r="H1542" i="1"/>
  <c r="I1542" i="1" s="1"/>
  <c r="H1544" i="1"/>
  <c r="I1544" i="1" s="1"/>
  <c r="H1546" i="1"/>
  <c r="I1546" i="1" s="1"/>
  <c r="G1549" i="1"/>
  <c r="G1551" i="1"/>
  <c r="G1553" i="1"/>
  <c r="G1555" i="1"/>
  <c r="G1556" i="1"/>
  <c r="G1557" i="1"/>
  <c r="G1559" i="1"/>
  <c r="G1561" i="1"/>
  <c r="G1563" i="1"/>
  <c r="G1564" i="1"/>
  <c r="G1566" i="1"/>
  <c r="G1568" i="1"/>
  <c r="G1570" i="1"/>
  <c r="G1574" i="1"/>
  <c r="G1576" i="1"/>
  <c r="I1576" i="1" s="1"/>
  <c r="H1579" i="1"/>
  <c r="I1579" i="1" s="1"/>
  <c r="J1579" i="1"/>
  <c r="H1580" i="1"/>
  <c r="G1581" i="1"/>
  <c r="I1581" i="1" s="1"/>
  <c r="F17" i="4"/>
  <c r="D7" i="4"/>
  <c r="F77" i="4"/>
  <c r="D49" i="4"/>
  <c r="F135" i="4"/>
  <c r="D134" i="4"/>
  <c r="F178" i="4"/>
  <c r="D221" i="4"/>
  <c r="D230" i="4"/>
  <c r="D308" i="4"/>
  <c r="F322" i="4"/>
  <c r="D321" i="4"/>
  <c r="E640" i="4"/>
  <c r="D634" i="1" s="1"/>
  <c r="H22" i="3"/>
  <c r="I27" i="3"/>
  <c r="J1548" i="1"/>
  <c r="H1549" i="1"/>
  <c r="J1550" i="1"/>
  <c r="H1551" i="1"/>
  <c r="J1552" i="1"/>
  <c r="H1553" i="1"/>
  <c r="J1554" i="1"/>
  <c r="H1557" i="1"/>
  <c r="J1558" i="1"/>
  <c r="H1559" i="1"/>
  <c r="H1561" i="1"/>
  <c r="H1564" i="1"/>
  <c r="H1566" i="1"/>
  <c r="H1568" i="1"/>
  <c r="H1570" i="1"/>
  <c r="H1574" i="1"/>
  <c r="H1662" i="1"/>
  <c r="H1664" i="1"/>
  <c r="H1678" i="1"/>
  <c r="H1680" i="1"/>
  <c r="E273" i="4"/>
  <c r="E360" i="4"/>
  <c r="E417" i="4" s="1"/>
  <c r="D412" i="1" s="1"/>
  <c r="J1576" i="1"/>
  <c r="J1581" i="1"/>
  <c r="F263" i="4"/>
  <c r="D262" i="4"/>
  <c r="F361" i="4"/>
  <c r="D5" i="7"/>
  <c r="H34" i="3"/>
  <c r="G1580" i="1"/>
  <c r="I1580" i="1" s="1"/>
  <c r="H1614" i="1"/>
  <c r="H1616" i="1"/>
  <c r="H1622" i="1"/>
  <c r="H1624" i="1"/>
  <c r="H1638" i="1"/>
  <c r="H1640" i="1"/>
  <c r="H1654" i="1"/>
  <c r="H1656" i="1"/>
  <c r="H1670" i="1"/>
  <c r="H1672" i="1"/>
  <c r="H1686" i="1"/>
  <c r="D82" i="4"/>
  <c r="F106" i="4"/>
  <c r="F203" i="4"/>
  <c r="D202" i="4"/>
  <c r="H336" i="9"/>
  <c r="E177" i="5"/>
  <c r="D647" i="4"/>
  <c r="G315" i="9"/>
  <c r="G316" i="9"/>
  <c r="G336" i="9"/>
  <c r="E336" i="9" s="1"/>
  <c r="B336" i="9" s="1"/>
  <c r="F178" i="5"/>
  <c r="D373" i="4"/>
  <c r="F427" i="4"/>
  <c r="D466" i="4"/>
  <c r="D536" i="4"/>
  <c r="D584" i="4"/>
  <c r="E12" i="5"/>
  <c r="F12" i="5" s="1"/>
  <c r="E314" i="9"/>
  <c r="B314" i="9" s="1"/>
  <c r="D135" i="5"/>
  <c r="D69" i="5" s="1"/>
  <c r="H316" i="9"/>
  <c r="H315" i="9"/>
  <c r="D44" i="8"/>
  <c r="G343" i="9" s="1"/>
  <c r="E343" i="9" s="1"/>
  <c r="B32" i="9"/>
  <c r="B40" i="9"/>
  <c r="H24" i="9"/>
  <c r="G24" i="9"/>
  <c r="D571" i="4"/>
  <c r="F607" i="4"/>
  <c r="F150" i="5"/>
  <c r="F5" i="6"/>
  <c r="E35" i="6"/>
  <c r="E141" i="6" s="1"/>
  <c r="D89" i="6"/>
  <c r="D114" i="6"/>
  <c r="E5" i="7"/>
  <c r="D152" i="4"/>
  <c r="E88" i="5"/>
  <c r="D1093" i="1" s="1"/>
  <c r="F89" i="5"/>
  <c r="D147" i="5"/>
  <c r="D203" i="5"/>
  <c r="D219" i="5"/>
  <c r="D255" i="5"/>
  <c r="F277" i="5"/>
  <c r="D35" i="6"/>
  <c r="B28" i="9"/>
  <c r="B36" i="9"/>
  <c r="H310" i="9"/>
  <c r="G310" i="9"/>
  <c r="E310" i="9" s="1"/>
  <c r="B310" i="9" s="1"/>
  <c r="H309"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L228" i="9"/>
  <c r="F228" i="9" s="1"/>
  <c r="B228" i="9" s="1"/>
  <c r="G191" i="9"/>
  <c r="E191" i="9" s="1"/>
  <c r="B191" i="9" s="1"/>
  <c r="G189" i="9"/>
  <c r="E189" i="9" s="1"/>
  <c r="B189" i="9" s="1"/>
  <c r="G187" i="9"/>
  <c r="E187" i="9" s="1"/>
  <c r="B187" i="9" s="1"/>
  <c r="G185" i="9"/>
  <c r="E185" i="9" s="1"/>
  <c r="B185" i="9" s="1"/>
  <c r="G183" i="9"/>
  <c r="E183" i="9" s="1"/>
  <c r="B183" i="9" s="1"/>
  <c r="G181" i="9"/>
  <c r="E181" i="9" s="1"/>
  <c r="B181" i="9" s="1"/>
  <c r="G192" i="9"/>
  <c r="E192" i="9" s="1"/>
  <c r="B192" i="9" s="1"/>
  <c r="G190" i="9"/>
  <c r="E190" i="9" s="1"/>
  <c r="B190" i="9" s="1"/>
  <c r="G188" i="9"/>
  <c r="E188" i="9" s="1"/>
  <c r="B188" i="9" s="1"/>
  <c r="G186" i="9"/>
  <c r="E186" i="9" s="1"/>
  <c r="B186" i="9" s="1"/>
  <c r="G184" i="9"/>
  <c r="E184" i="9" s="1"/>
  <c r="B184" i="9" s="1"/>
  <c r="G182" i="9"/>
  <c r="E182" i="9" s="1"/>
  <c r="B182" i="9" s="1"/>
  <c r="H180" i="9"/>
  <c r="H179" i="9"/>
  <c r="I10" i="9"/>
  <c r="B114" i="9"/>
  <c r="B122" i="9"/>
  <c r="B130" i="9"/>
  <c r="B248" i="9"/>
  <c r="B264" i="9"/>
  <c r="B136" i="9"/>
  <c r="B144" i="9"/>
  <c r="G180" i="9"/>
  <c r="E180" i="9" s="1"/>
  <c r="B180" i="9" s="1"/>
  <c r="E78" i="9"/>
  <c r="B78" i="9" s="1"/>
  <c r="E82" i="9"/>
  <c r="B82" i="9" s="1"/>
  <c r="E86" i="9"/>
  <c r="B86" i="9" s="1"/>
  <c r="E90" i="9"/>
  <c r="B90" i="9" s="1"/>
  <c r="E94" i="9"/>
  <c r="B94" i="9" s="1"/>
  <c r="E98" i="9"/>
  <c r="B98" i="9" s="1"/>
  <c r="E102" i="9"/>
  <c r="B102" i="9" s="1"/>
  <c r="E106" i="9"/>
  <c r="B106" i="9" s="1"/>
  <c r="E110" i="9"/>
  <c r="B110" i="9" s="1"/>
  <c r="B118" i="9"/>
  <c r="B126" i="9"/>
  <c r="E135" i="9"/>
  <c r="B135" i="9" s="1"/>
  <c r="B140" i="9"/>
  <c r="E143" i="9"/>
  <c r="B143" i="9" s="1"/>
  <c r="B160" i="9"/>
  <c r="B164" i="9"/>
  <c r="B168" i="9"/>
  <c r="B172" i="9"/>
  <c r="B230" i="9"/>
  <c r="F232" i="9"/>
  <c r="B232" i="9" s="1"/>
  <c r="F237" i="9"/>
  <c r="B237" i="9" s="1"/>
  <c r="B243" i="9"/>
  <c r="B246" i="9"/>
  <c r="F248" i="9"/>
  <c r="F253" i="9"/>
  <c r="B253" i="9" s="1"/>
  <c r="B259" i="9"/>
  <c r="B262" i="9"/>
  <c r="F264" i="9"/>
  <c r="F269" i="9"/>
  <c r="B269" i="9" s="1"/>
  <c r="B240" i="9"/>
  <c r="B256" i="9"/>
  <c r="E139" i="9"/>
  <c r="B139" i="9" s="1"/>
  <c r="E147" i="9"/>
  <c r="B147" i="9" s="1"/>
  <c r="E151" i="9"/>
  <c r="B151" i="9" s="1"/>
  <c r="E155" i="9"/>
  <c r="B155" i="9" s="1"/>
  <c r="B157" i="9"/>
  <c r="B161" i="9"/>
  <c r="B165" i="9"/>
  <c r="B169" i="9"/>
  <c r="B173" i="9"/>
  <c r="F229" i="9"/>
  <c r="B229" i="9" s="1"/>
  <c r="B235" i="9"/>
  <c r="F240" i="9"/>
  <c r="F245" i="9"/>
  <c r="B245" i="9" s="1"/>
  <c r="B251" i="9"/>
  <c r="B254" i="9"/>
  <c r="F256" i="9"/>
  <c r="F261" i="9"/>
  <c r="B261" i="9" s="1"/>
  <c r="B267" i="9"/>
  <c r="B270" i="9"/>
  <c r="F236" i="9"/>
  <c r="B236" i="9" s="1"/>
  <c r="F244" i="9"/>
  <c r="B244" i="9" s="1"/>
  <c r="F252" i="9"/>
  <c r="B252" i="9" s="1"/>
  <c r="F260" i="9"/>
  <c r="B260" i="9" s="1"/>
  <c r="F268" i="9"/>
  <c r="B268" i="9" s="1"/>
  <c r="B272" i="9"/>
  <c r="B274" i="9"/>
  <c r="B276" i="9"/>
  <c r="B278" i="9"/>
  <c r="B286" i="9"/>
  <c r="E294" i="9"/>
  <c r="B294" i="9" s="1"/>
  <c r="B234" i="9"/>
  <c r="B242" i="9"/>
  <c r="B250" i="9"/>
  <c r="B258" i="9"/>
  <c r="B266" i="9"/>
  <c r="B284" i="9"/>
  <c r="B292" i="9"/>
  <c r="H642" i="1" l="1"/>
  <c r="G1300" i="1"/>
  <c r="H1300" i="1"/>
  <c r="I25" i="3"/>
  <c r="H1256" i="1"/>
  <c r="G1256" i="1"/>
  <c r="E316" i="9"/>
  <c r="B316" i="9" s="1"/>
  <c r="H1087" i="1"/>
  <c r="G1087" i="1"/>
  <c r="G1024" i="1"/>
  <c r="H1604" i="1"/>
  <c r="G1604" i="1"/>
  <c r="H19" i="9"/>
  <c r="E19" i="9" s="1"/>
  <c r="B19" i="9" s="1"/>
  <c r="I30" i="3"/>
  <c r="D1510" i="1"/>
  <c r="H422" i="1"/>
  <c r="G422" i="1"/>
  <c r="E24" i="9"/>
  <c r="B24" i="9" s="1"/>
  <c r="F164" i="4"/>
  <c r="F153" i="4"/>
  <c r="D149" i="1"/>
  <c r="G108" i="1"/>
  <c r="H108" i="1"/>
  <c r="E422" i="4"/>
  <c r="E643" i="4" s="1"/>
  <c r="D2" i="1"/>
  <c r="I31" i="3"/>
  <c r="D1537" i="1"/>
  <c r="H23" i="3"/>
  <c r="C1074" i="1"/>
  <c r="D6" i="5"/>
  <c r="E179" i="9"/>
  <c r="B179" i="9" s="1"/>
  <c r="H28" i="3"/>
  <c r="F35" i="6"/>
  <c r="C1431" i="1"/>
  <c r="G338" i="9"/>
  <c r="E338" i="9" s="1"/>
  <c r="B338" i="9" s="1"/>
  <c r="F203" i="5"/>
  <c r="C1207" i="1"/>
  <c r="D299" i="4"/>
  <c r="H18" i="3"/>
  <c r="C148" i="1"/>
  <c r="I33" i="3"/>
  <c r="D1538" i="1"/>
  <c r="F571" i="4"/>
  <c r="C565" i="1"/>
  <c r="B343" i="9"/>
  <c r="F536" i="4"/>
  <c r="D535" i="4"/>
  <c r="C530" i="1"/>
  <c r="F373" i="4"/>
  <c r="C368" i="1"/>
  <c r="F82" i="4"/>
  <c r="C78" i="1"/>
  <c r="F308" i="4"/>
  <c r="C303" i="1"/>
  <c r="I1566" i="1"/>
  <c r="I1559" i="1"/>
  <c r="I1553" i="1"/>
  <c r="B207" i="9"/>
  <c r="F147" i="5"/>
  <c r="C1152" i="1"/>
  <c r="F114" i="6"/>
  <c r="H30" i="3"/>
  <c r="C1510" i="1"/>
  <c r="D177" i="5"/>
  <c r="F466" i="4"/>
  <c r="C460" i="1"/>
  <c r="G348" i="9"/>
  <c r="E348" i="9" s="1"/>
  <c r="E315" i="9"/>
  <c r="B315" i="9" s="1"/>
  <c r="F202" i="4"/>
  <c r="C198" i="1"/>
  <c r="D360" i="4"/>
  <c r="F273" i="4"/>
  <c r="D269" i="1"/>
  <c r="E69" i="5"/>
  <c r="F69" i="5" s="1"/>
  <c r="F230" i="4"/>
  <c r="C226" i="1"/>
  <c r="F134" i="4"/>
  <c r="C130" i="1"/>
  <c r="D6" i="4"/>
  <c r="C3" i="1"/>
  <c r="F7" i="4"/>
  <c r="I1574" i="1"/>
  <c r="I1564" i="1"/>
  <c r="I1557" i="1"/>
  <c r="I1551" i="1"/>
  <c r="E309" i="9"/>
  <c r="B309" i="9" s="1"/>
  <c r="D251" i="5"/>
  <c r="F255" i="5"/>
  <c r="C1259" i="1"/>
  <c r="F89" i="6"/>
  <c r="C1485" i="1"/>
  <c r="E7" i="5"/>
  <c r="D1017" i="1"/>
  <c r="D430" i="4"/>
  <c r="F647" i="4"/>
  <c r="C641" i="1"/>
  <c r="F321" i="4"/>
  <c r="C316" i="1"/>
  <c r="F221" i="4"/>
  <c r="C217" i="1"/>
  <c r="I1570" i="1"/>
  <c r="I1549" i="1"/>
  <c r="H160" i="1"/>
  <c r="G160" i="1"/>
  <c r="D141" i="6"/>
  <c r="G339" i="9"/>
  <c r="E339" i="9" s="1"/>
  <c r="B339" i="9" s="1"/>
  <c r="F219" i="5"/>
  <c r="C1223" i="1"/>
  <c r="H1093" i="1"/>
  <c r="G1093" i="1"/>
  <c r="I28" i="3"/>
  <c r="D1431" i="1"/>
  <c r="K1481" i="9"/>
  <c r="G344" i="9"/>
  <c r="E344" i="9" s="1"/>
  <c r="B344" i="9" s="1"/>
  <c r="C1621" i="1"/>
  <c r="I39" i="3"/>
  <c r="F135" i="5"/>
  <c r="C1140" i="1"/>
  <c r="F584" i="4"/>
  <c r="C578" i="1"/>
  <c r="I24" i="3"/>
  <c r="E176" i="5"/>
  <c r="D1180" i="1" s="1"/>
  <c r="D1181" i="1"/>
  <c r="G346" i="9"/>
  <c r="E346" i="9" s="1"/>
  <c r="H33" i="3"/>
  <c r="C1538" i="1"/>
  <c r="F262" i="4"/>
  <c r="C258" i="1"/>
  <c r="E418" i="4"/>
  <c r="D413" i="1" s="1"/>
  <c r="D355" i="1"/>
  <c r="C45" i="1"/>
  <c r="F49" i="4"/>
  <c r="I1568" i="1"/>
  <c r="I1561" i="1"/>
  <c r="E152" i="4"/>
  <c r="F152" i="4" s="1"/>
  <c r="G149" i="1" l="1"/>
  <c r="H149" i="1"/>
  <c r="D417" i="1"/>
  <c r="H1140" i="1"/>
  <c r="G1140" i="1"/>
  <c r="F251" i="5"/>
  <c r="H25" i="3"/>
  <c r="C1255" i="1"/>
  <c r="D418" i="4"/>
  <c r="F360" i="4"/>
  <c r="C355" i="1"/>
  <c r="D417" i="4"/>
  <c r="H1485" i="1"/>
  <c r="G1485" i="1"/>
  <c r="H31" i="3"/>
  <c r="F141" i="6"/>
  <c r="C1537" i="1"/>
  <c r="G316" i="1"/>
  <c r="H316" i="1"/>
  <c r="F430" i="4"/>
  <c r="D639" i="4"/>
  <c r="C424" i="1"/>
  <c r="H130" i="1"/>
  <c r="G130" i="1"/>
  <c r="I23" i="3"/>
  <c r="D1074" i="1"/>
  <c r="G1074" i="1" s="1"/>
  <c r="H198" i="1"/>
  <c r="G198" i="1"/>
  <c r="H460" i="1"/>
  <c r="G460" i="1"/>
  <c r="F177" i="5"/>
  <c r="D176" i="5"/>
  <c r="G299" i="9" s="1"/>
  <c r="H24" i="3"/>
  <c r="C1181" i="1"/>
  <c r="H1152" i="1"/>
  <c r="G1152" i="1"/>
  <c r="D637" i="1"/>
  <c r="H78" i="1"/>
  <c r="G78" i="1"/>
  <c r="H530" i="1"/>
  <c r="G530" i="1"/>
  <c r="E342" i="9"/>
  <c r="D423" i="4"/>
  <c r="C295" i="1"/>
  <c r="D301" i="4"/>
  <c r="H1431" i="1"/>
  <c r="G1431" i="1"/>
  <c r="H9" i="3"/>
  <c r="C1011" i="1"/>
  <c r="H1538" i="1"/>
  <c r="G1538" i="1"/>
  <c r="D300" i="4"/>
  <c r="F6" i="4"/>
  <c r="H17" i="3"/>
  <c r="D422" i="4"/>
  <c r="C2" i="1"/>
  <c r="G258" i="1"/>
  <c r="H258" i="1"/>
  <c r="B346" i="9"/>
  <c r="E345" i="9"/>
  <c r="I10" i="3" s="1"/>
  <c r="H578" i="1"/>
  <c r="G578" i="1"/>
  <c r="H1223" i="1"/>
  <c r="G1223" i="1"/>
  <c r="H1017" i="1"/>
  <c r="G1017" i="1"/>
  <c r="H1259" i="1"/>
  <c r="G1259" i="1"/>
  <c r="G269" i="1"/>
  <c r="H269" i="1"/>
  <c r="H1510" i="1"/>
  <c r="G1510" i="1"/>
  <c r="G303" i="1"/>
  <c r="H303" i="1"/>
  <c r="D640" i="4"/>
  <c r="F535" i="4"/>
  <c r="C529" i="1"/>
  <c r="H565" i="1"/>
  <c r="G565" i="1"/>
  <c r="H1207" i="1"/>
  <c r="G1207" i="1"/>
  <c r="H1074" i="1"/>
  <c r="E347" i="9"/>
  <c r="B348" i="9"/>
  <c r="E299" i="4"/>
  <c r="F299" i="4" s="1"/>
  <c r="I18" i="3"/>
  <c r="D148" i="1"/>
  <c r="H148" i="1" s="1"/>
  <c r="H45" i="1"/>
  <c r="G45" i="1"/>
  <c r="H1621" i="1"/>
  <c r="G1621" i="1"/>
  <c r="H11" i="3"/>
  <c r="H217" i="1"/>
  <c r="G217" i="1"/>
  <c r="H641" i="1"/>
  <c r="G641" i="1"/>
  <c r="I22" i="3"/>
  <c r="E6" i="5"/>
  <c r="D1012" i="1"/>
  <c r="F7" i="5"/>
  <c r="H3" i="1"/>
  <c r="G3" i="1"/>
  <c r="G226" i="1"/>
  <c r="H226" i="1"/>
  <c r="H368" i="1"/>
  <c r="G368" i="1"/>
  <c r="G148" i="1" l="1"/>
  <c r="N3" i="9"/>
  <c r="I11" i="3"/>
  <c r="F640" i="4"/>
  <c r="C634" i="1"/>
  <c r="H299" i="9"/>
  <c r="E299" i="9" s="1"/>
  <c r="D1011" i="1"/>
  <c r="H1011" i="1" s="1"/>
  <c r="G529" i="1"/>
  <c r="H529" i="1"/>
  <c r="G306" i="9"/>
  <c r="E306" i="9" s="1"/>
  <c r="B306" i="9" s="1"/>
  <c r="G355" i="1"/>
  <c r="H355" i="1"/>
  <c r="E301" i="4"/>
  <c r="D297" i="1" s="1"/>
  <c r="E423" i="4"/>
  <c r="F423" i="4" s="1"/>
  <c r="D295" i="1"/>
  <c r="H295" i="1" s="1"/>
  <c r="E300" i="4"/>
  <c r="D296" i="1" s="1"/>
  <c r="G2" i="1"/>
  <c r="H2" i="1"/>
  <c r="C296" i="1"/>
  <c r="K3" i="9"/>
  <c r="I9" i="3"/>
  <c r="F301" i="4"/>
  <c r="C297" i="1"/>
  <c r="H1181" i="1"/>
  <c r="G1181" i="1"/>
  <c r="H424" i="1"/>
  <c r="G424" i="1"/>
  <c r="D424" i="4"/>
  <c r="F422" i="4"/>
  <c r="D643" i="4"/>
  <c r="C417" i="1"/>
  <c r="F6" i="5"/>
  <c r="G295" i="1"/>
  <c r="F639" i="4"/>
  <c r="C633" i="1"/>
  <c r="H1537" i="1"/>
  <c r="G1537" i="1"/>
  <c r="F418" i="4"/>
  <c r="C413" i="1"/>
  <c r="G1012" i="1"/>
  <c r="H1012" i="1"/>
  <c r="D644" i="4"/>
  <c r="D425" i="4"/>
  <c r="C418" i="1"/>
  <c r="G20" i="9"/>
  <c r="F176" i="5"/>
  <c r="C1180" i="1"/>
  <c r="H8" i="3" s="1"/>
  <c r="F417" i="4"/>
  <c r="C412" i="1"/>
  <c r="H1255" i="1"/>
  <c r="G1255" i="1"/>
  <c r="G1011" i="1" l="1"/>
  <c r="F300" i="4"/>
  <c r="H634" i="1"/>
  <c r="G634" i="1"/>
  <c r="F424" i="4"/>
  <c r="C419" i="1"/>
  <c r="H296" i="1"/>
  <c r="G296" i="1"/>
  <c r="H1180" i="1"/>
  <c r="G1180" i="1"/>
  <c r="H417" i="1"/>
  <c r="G417" i="1"/>
  <c r="G297" i="1"/>
  <c r="H297" i="1"/>
  <c r="H412" i="1"/>
  <c r="G412" i="1"/>
  <c r="D646" i="4"/>
  <c r="C638" i="1"/>
  <c r="H413" i="1"/>
  <c r="G413" i="1"/>
  <c r="H633" i="1"/>
  <c r="G633" i="1"/>
  <c r="B299" i="9"/>
  <c r="C420" i="1"/>
  <c r="D645" i="4"/>
  <c r="F643" i="4"/>
  <c r="C637" i="1"/>
  <c r="M3" i="9"/>
  <c r="E425" i="4"/>
  <c r="D420" i="1" s="1"/>
  <c r="E644" i="4"/>
  <c r="D418" i="1"/>
  <c r="G418" i="1" s="1"/>
  <c r="H20" i="9"/>
  <c r="E20" i="9" s="1"/>
  <c r="B20" i="9" s="1"/>
  <c r="E424" i="4"/>
  <c r="H420" i="1" l="1"/>
  <c r="G420" i="1"/>
  <c r="E646" i="4"/>
  <c r="D638" i="1"/>
  <c r="H638" i="1" s="1"/>
  <c r="E645" i="4"/>
  <c r="H637" i="1"/>
  <c r="G637" i="1"/>
  <c r="F425" i="4"/>
  <c r="H418" i="1"/>
  <c r="H334" i="9"/>
  <c r="G334" i="9"/>
  <c r="F646" i="4"/>
  <c r="D650" i="4"/>
  <c r="C640" i="1"/>
  <c r="D419" i="1"/>
  <c r="G419" i="1" s="1"/>
  <c r="G638" i="1"/>
  <c r="D649" i="4"/>
  <c r="F645" i="4"/>
  <c r="C639" i="1"/>
  <c r="F644" i="4"/>
  <c r="E334" i="9" l="1"/>
  <c r="E298" i="9" s="1"/>
  <c r="I8" i="3" s="1"/>
  <c r="H19" i="3"/>
  <c r="C643" i="1"/>
  <c r="F650" i="4"/>
  <c r="H20" i="3"/>
  <c r="C644" i="1"/>
  <c r="E649" i="4"/>
  <c r="D639" i="1"/>
  <c r="H639" i="1" s="1"/>
  <c r="H419" i="1"/>
  <c r="E650" i="4"/>
  <c r="D640" i="1"/>
  <c r="G640" i="1" s="1"/>
  <c r="B334" i="9" l="1"/>
  <c r="G639" i="1"/>
  <c r="I19" i="3"/>
  <c r="D643" i="1"/>
  <c r="H643" i="1" s="1"/>
  <c r="G297" i="9"/>
  <c r="E297" i="9" s="1"/>
  <c r="B297" i="9" s="1"/>
  <c r="H640" i="1"/>
  <c r="F649" i="4"/>
  <c r="I20" i="3"/>
  <c r="D644" i="1"/>
  <c r="H7" i="3" s="1"/>
  <c r="G643" i="1" l="1"/>
  <c r="H644" i="1"/>
  <c r="J3" i="9"/>
  <c r="G644" i="1"/>
  <c r="L293" i="9" l="1"/>
  <c r="F293" i="9" s="1"/>
  <c r="H295" i="9"/>
  <c r="G295" i="9"/>
  <c r="G18" i="9"/>
  <c r="H18" i="9"/>
  <c r="J8" i="9"/>
  <c r="G22" i="9"/>
  <c r="M16" i="9"/>
  <c r="H15" i="9"/>
  <c r="I13" i="9"/>
  <c r="J5" i="9"/>
  <c r="K9" i="9"/>
  <c r="K6" i="9"/>
  <c r="J11" i="9"/>
  <c r="J17" i="9"/>
  <c r="K11" i="9"/>
  <c r="H22" i="9"/>
  <c r="I17" i="9"/>
  <c r="G21" i="9"/>
  <c r="L15" i="9"/>
  <c r="I9" i="9"/>
  <c r="H16" i="9"/>
  <c r="I6" i="9"/>
  <c r="K12" i="9"/>
  <c r="K5" i="9"/>
  <c r="J10" i="9"/>
  <c r="J7" i="9"/>
  <c r="I12" i="9"/>
  <c r="G15" i="9"/>
  <c r="H21" i="9"/>
  <c r="G16" i="9"/>
  <c r="G17" i="9"/>
  <c r="J12" i="9"/>
  <c r="K7" i="9"/>
  <c r="K8" i="9"/>
  <c r="J13" i="9"/>
  <c r="J6" i="9"/>
  <c r="I11" i="9"/>
  <c r="I8" i="9"/>
  <c r="I5" i="9"/>
  <c r="M15" i="9"/>
  <c r="H17" i="9"/>
  <c r="L16" i="9"/>
  <c r="J9" i="9"/>
  <c r="I7" i="9"/>
  <c r="K13" i="9"/>
  <c r="K10" i="9"/>
  <c r="E8" i="9" l="1"/>
  <c r="B8" i="9" s="1"/>
  <c r="E15" i="9"/>
  <c r="E5" i="9"/>
  <c r="B5" i="9" s="1"/>
  <c r="E16" i="9"/>
  <c r="E7" i="9"/>
  <c r="B7" i="9" s="1"/>
  <c r="F16" i="9"/>
  <c r="E295" i="9"/>
  <c r="B295" i="9" s="1"/>
  <c r="E11" i="9"/>
  <c r="B11" i="9" s="1"/>
  <c r="E17" i="9"/>
  <c r="B17" i="9" s="1"/>
  <c r="E12" i="9"/>
  <c r="B12" i="9" s="1"/>
  <c r="F15" i="9"/>
  <c r="E18" i="9"/>
  <c r="B18" i="9" s="1"/>
  <c r="E6" i="9"/>
  <c r="B6" i="9" s="1"/>
  <c r="E21" i="9"/>
  <c r="B21" i="9" s="1"/>
  <c r="E22" i="9"/>
  <c r="B22" i="9" s="1"/>
  <c r="E23" i="9"/>
  <c r="I7" i="3" s="1"/>
  <c r="E10" i="9"/>
  <c r="B10" i="9" s="1"/>
  <c r="E13" i="9"/>
  <c r="B13" i="9" s="1"/>
  <c r="E9" i="9"/>
  <c r="B9" i="9" s="1"/>
  <c r="B293" i="9"/>
  <c r="F23" i="9"/>
  <c r="B16" i="9" l="1"/>
  <c r="F14" i="9"/>
  <c r="F3" i="9" s="1"/>
  <c r="B15" i="9"/>
  <c r="E14" i="9"/>
  <c r="I13" i="3" s="1"/>
  <c r="E4" i="9"/>
  <c r="E3" i="9" l="1"/>
</calcChain>
</file>

<file path=xl/sharedStrings.xml><?xml version="1.0" encoding="utf-8"?>
<sst xmlns="http://schemas.openxmlformats.org/spreadsheetml/2006/main" count="4733" uniqueCount="3656">
  <si>
    <t>Obveznik:</t>
  </si>
  <si>
    <t>18936 - INDUSTRIJSKO-OBRTNIČKA ŠKOLA VIROVITICA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</si>
  <si>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</si>
  <si>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</si>
  <si>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</si>
  <si>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</si>
  <si>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</si>
  <si>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</si>
  <si>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</si>
  <si>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</si>
  <si>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</si>
  <si>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</si>
  <si>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</si>
  <si>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</si>
  <si>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</si>
  <si>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</si>
  <si>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</si>
  <si>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</si>
  <si>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</si>
  <si>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</si>
  <si>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</si>
  <si>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</si>
  <si>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</si>
  <si>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</si>
  <si>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</si>
  <si>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</si>
  <si>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</si>
  <si>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</si>
  <si>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</si>
  <si>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</si>
  <si>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</si>
  <si>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</si>
  <si>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</si>
  <si>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</si>
  <si>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</si>
  <si>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</si>
  <si>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</si>
  <si>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</si>
  <si>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</si>
  <si>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</si>
  <si>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</si>
  <si>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</si>
  <si>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</si>
  <si>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</si>
  <si>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</si>
  <si>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</si>
  <si>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</si>
  <si>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</si>
  <si>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</si>
  <si>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</si>
  <si>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</si>
  <si>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</si>
  <si>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</si>
  <si>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</si>
  <si>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</si>
  <si>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</si>
  <si>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</si>
  <si>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</si>
  <si>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</si>
  <si>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</si>
  <si>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</si>
  <si>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</si>
  <si>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</si>
  <si>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</si>
  <si>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</si>
  <si>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</si>
  <si>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</si>
  <si>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</si>
  <si>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</si>
  <si>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</si>
  <si>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</si>
  <si>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</si>
  <si>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</si>
  <si>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</si>
  <si>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</si>
  <si>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</si>
  <si>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</si>
  <si>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</si>
  <si>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</si>
  <si>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</si>
  <si>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</si>
  <si>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</si>
  <si>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</si>
  <si>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</si>
  <si>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</si>
  <si>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</si>
  <si>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</si>
  <si>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</si>
  <si>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</si>
  <si>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</si>
  <si>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</si>
  <si>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</si>
  <si>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</si>
  <si>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</si>
  <si>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</si>
  <si>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</si>
  <si>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</si>
  <si>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</si>
  <si>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</si>
  <si>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</si>
  <si>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</si>
  <si>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</si>
  <si>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</si>
  <si>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</si>
  <si>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</si>
  <si>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</si>
  <si>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</si>
  <si>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</si>
  <si>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</si>
  <si>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</si>
  <si>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</si>
  <si>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</si>
  <si>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</si>
  <si>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</si>
  <si>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</si>
  <si>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</si>
  <si>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</si>
  <si>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</si>
  <si>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</si>
  <si>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</si>
  <si>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</si>
  <si>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</si>
  <si>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</si>
  <si>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</si>
  <si>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</si>
  <si>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</si>
  <si>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</si>
  <si>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</si>
  <si>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</si>
  <si>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</si>
  <si>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</si>
  <si>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</si>
  <si>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</si>
  <si>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</si>
  <si>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</si>
  <si>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</si>
  <si>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</si>
  <si>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</si>
  <si>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</si>
  <si>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</si>
  <si>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</si>
  <si>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</si>
  <si>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</si>
  <si>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</si>
  <si>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</si>
  <si>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</si>
  <si>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</si>
  <si>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</si>
  <si>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</si>
  <si>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</si>
  <si>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</si>
  <si>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</si>
  <si>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</si>
  <si>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</si>
  <si>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</si>
  <si>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</si>
  <si>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</si>
  <si>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</si>
  <si>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</si>
  <si>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</si>
  <si>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</si>
  <si>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</si>
  <si>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</si>
  <si>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</si>
  <si>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</si>
  <si>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</si>
  <si>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</si>
  <si>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</si>
  <si>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</si>
  <si>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</si>
  <si>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</si>
  <si>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</si>
  <si>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</si>
  <si>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</si>
  <si>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</si>
  <si>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</si>
  <si>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</si>
  <si>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</si>
  <si>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</si>
  <si>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</si>
  <si>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</si>
  <si>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</si>
  <si>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</si>
  <si>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</si>
  <si>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</si>
  <si>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</si>
  <si>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</si>
  <si>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</si>
  <si>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</si>
  <si>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</si>
  <si>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</si>
  <si>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</si>
  <si>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</si>
  <si>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</si>
  <si>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</si>
  <si>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</si>
  <si>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</si>
  <si>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</si>
  <si>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</si>
  <si>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</si>
  <si>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</si>
  <si>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</si>
  <si>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</si>
  <si>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</si>
  <si>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</si>
  <si>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</si>
  <si>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</si>
  <si>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</si>
  <si>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</si>
  <si>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</si>
  <si>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</si>
  <si>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</si>
  <si>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</si>
  <si>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</si>
  <si>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</si>
  <si>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</si>
  <si>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</si>
  <si>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</si>
  <si>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</si>
  <si>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</si>
  <si>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</si>
  <si>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</si>
  <si>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</si>
  <si>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</si>
  <si>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</si>
  <si>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</si>
  <si>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</si>
  <si>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</si>
  <si>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</si>
  <si>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</si>
  <si>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</si>
  <si>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</si>
  <si>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</si>
  <si>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</si>
  <si>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</si>
  <si>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</si>
  <si>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</si>
  <si>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</si>
  <si>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</si>
  <si>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</si>
  <si>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</si>
  <si>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</si>
  <si>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</si>
  <si>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</si>
  <si>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</si>
  <si>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</si>
  <si>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</si>
  <si>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</si>
  <si>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</si>
  <si>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</si>
  <si>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</si>
  <si>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</si>
  <si>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</si>
  <si>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</si>
  <si>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</si>
  <si>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</si>
  <si>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</si>
  <si>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</si>
  <si>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</si>
  <si>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</si>
  <si>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</si>
  <si>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</si>
  <si>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</si>
  <si>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</si>
  <si>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</si>
  <si>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</si>
  <si>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</si>
  <si>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</si>
  <si>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</si>
  <si>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</si>
  <si>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</si>
  <si>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</si>
  <si>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</si>
  <si>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</si>
  <si>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</si>
  <si>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</si>
  <si>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</si>
  <si>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</si>
  <si>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</si>
  <si>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</si>
  <si>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</si>
  <si>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</si>
  <si>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</si>
  <si>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</si>
  <si>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</si>
  <si>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</si>
  <si>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</si>
  <si>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</si>
  <si>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</si>
  <si>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</si>
  <si>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</si>
  <si>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</si>
  <si>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</si>
  <si>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</si>
  <si>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</si>
  <si>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</si>
  <si>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</si>
  <si>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</si>
  <si>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</si>
  <si>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</si>
  <si>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</si>
  <si>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</si>
  <si>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</si>
  <si>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</si>
  <si>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</si>
  <si>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</si>
  <si>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</si>
  <si>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</si>
  <si>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</si>
  <si>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</si>
  <si>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</si>
  <si>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</si>
  <si>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</si>
  <si>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</si>
  <si>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</si>
  <si>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</si>
  <si>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</si>
  <si>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</si>
  <si>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</si>
  <si>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</si>
  <si>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</si>
  <si>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</si>
  <si>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</si>
  <si>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</si>
  <si>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</si>
  <si>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</si>
  <si>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</si>
  <si>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</si>
  <si>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</si>
  <si>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</si>
  <si>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</si>
  <si>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</si>
  <si>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</si>
  <si>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</si>
  <si>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</si>
  <si>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</si>
  <si>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</si>
  <si>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</si>
  <si>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</si>
  <si>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</si>
  <si>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</si>
  <si>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</si>
  <si>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</si>
  <si>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</si>
  <si>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</si>
  <si>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</si>
  <si>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</si>
  <si>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</si>
  <si>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</si>
  <si>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</si>
  <si>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</si>
  <si>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</si>
  <si>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</si>
  <si>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</si>
  <si>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</si>
  <si>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</si>
  <si>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</si>
  <si>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</si>
  <si>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</si>
  <si>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</si>
  <si>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</si>
  <si>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</si>
  <si>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</si>
  <si>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</si>
  <si>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</si>
  <si>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</si>
  <si>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</si>
  <si>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</si>
  <si>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</si>
  <si>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</si>
  <si>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</si>
  <si>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</si>
  <si>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</si>
  <si>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</si>
  <si>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</si>
  <si>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</si>
  <si>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</si>
  <si>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</si>
  <si>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</si>
  <si>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</si>
  <si>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</si>
  <si>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</si>
  <si>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</si>
  <si>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</si>
  <si>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</si>
  <si>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</si>
  <si>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</si>
  <si>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</si>
  <si>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</si>
  <si>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</si>
  <si>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</si>
  <si>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</si>
  <si>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</si>
  <si>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</si>
  <si>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</si>
  <si>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</si>
  <si>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</si>
  <si>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</si>
  <si>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</si>
  <si>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</si>
  <si>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</si>
  <si>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</si>
  <si>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</si>
  <si>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</si>
  <si>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</si>
  <si>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</si>
  <si>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</si>
  <si>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</si>
  <si>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</si>
  <si>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</si>
  <si>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</si>
  <si>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</si>
  <si>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</si>
  <si>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</si>
  <si>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</si>
  <si>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</si>
  <si>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</si>
  <si>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</si>
  <si>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</si>
  <si>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</si>
  <si>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</si>
  <si>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</si>
  <si>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</si>
  <si>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</si>
  <si>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</si>
  <si>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</si>
  <si>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</si>
  <si>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</si>
  <si>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</si>
  <si>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</si>
  <si>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</si>
  <si>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</si>
  <si>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</si>
  <si>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</si>
  <si>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</si>
  <si>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</si>
  <si>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</si>
  <si>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</si>
  <si>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</si>
  <si>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</si>
  <si>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</si>
  <si>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</si>
  <si>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</si>
  <si>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</si>
  <si>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</si>
  <si>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</si>
  <si>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</si>
  <si>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</si>
  <si>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</si>
  <si>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</si>
  <si>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</si>
  <si>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</si>
  <si>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</si>
  <si>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</si>
  <si>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</si>
  <si>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</si>
  <si>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</si>
  <si>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</si>
  <si>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</si>
  <si>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</si>
  <si>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</si>
  <si>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</si>
  <si>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</si>
  <si>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</si>
  <si>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</si>
  <si>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</si>
  <si>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</si>
  <si>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</si>
  <si>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</si>
  <si>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</si>
  <si>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</si>
  <si>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</si>
  <si>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</si>
  <si>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</si>
  <si>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</si>
  <si>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</si>
  <si>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</si>
  <si>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</si>
  <si>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</si>
  <si>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</si>
  <si>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</si>
  <si>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</si>
  <si>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</si>
  <si>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</si>
  <si>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</si>
  <si>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</si>
  <si>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</si>
  <si>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</si>
  <si>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</si>
  <si>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</si>
  <si>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</si>
  <si>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</si>
  <si>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</si>
  <si>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</si>
  <si>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</si>
  <si>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</si>
  <si>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</si>
  <si>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</si>
  <si>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</si>
  <si>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</si>
  <si>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</si>
  <si>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</si>
  <si>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</si>
  <si>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</si>
  <si>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</si>
  <si>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</si>
  <si>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</si>
  <si>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</si>
  <si>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</si>
  <si>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</si>
  <si>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</si>
  <si>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</si>
  <si>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</si>
  <si>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</si>
  <si>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</si>
  <si>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</si>
  <si>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</si>
  <si>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</si>
  <si>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</si>
  <si>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</si>
  <si>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</si>
  <si>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</si>
  <si>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</si>
  <si>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</si>
  <si>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</si>
  <si>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</si>
  <si>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</si>
  <si>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</si>
  <si>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</si>
  <si>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</si>
  <si>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</si>
  <si>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</si>
  <si>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</si>
  <si>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</si>
  <si>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</si>
  <si>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</si>
  <si>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</si>
  <si>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</si>
  <si>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</si>
  <si>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</si>
  <si>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</si>
  <si>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</si>
  <si>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</si>
  <si>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</si>
  <si>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</si>
  <si>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</si>
  <si>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</si>
  <si>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</si>
  <si>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</si>
  <si>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</si>
  <si>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</si>
  <si>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</si>
  <si>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</si>
  <si>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</si>
  <si>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</si>
  <si>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</si>
  <si>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</si>
  <si>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</si>
  <si>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</si>
  <si>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</si>
  <si>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</si>
  <si>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</si>
  <si>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</si>
  <si>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</si>
  <si>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</si>
  <si>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</si>
  <si>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</si>
  <si>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</si>
  <si>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</si>
  <si>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</si>
  <si>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</si>
  <si>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</si>
  <si>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</si>
  <si>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</si>
  <si>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</si>
  <si>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</si>
  <si>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</si>
  <si>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</si>
  <si>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</si>
  <si>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</si>
  <si>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</si>
  <si>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</si>
  <si>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</si>
  <si>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</si>
  <si>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</si>
  <si>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</si>
  <si>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</si>
  <si>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</si>
  <si>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</si>
  <si>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</si>
  <si>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</si>
  <si>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</si>
  <si>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</si>
  <si>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</si>
  <si>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</si>
  <si>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</si>
  <si>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</si>
  <si>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</si>
  <si>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</si>
  <si>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</si>
  <si>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</si>
  <si>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</si>
  <si>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</si>
  <si>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</si>
  <si>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</si>
  <si>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</si>
  <si>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</si>
  <si>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</si>
  <si>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</si>
  <si>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</si>
  <si>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</si>
  <si>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</si>
  <si>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</si>
  <si>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</si>
  <si>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</si>
  <si>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</si>
  <si>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</si>
  <si>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</si>
  <si>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</si>
  <si>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</si>
  <si>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</si>
  <si>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</si>
  <si>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</si>
  <si>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</si>
  <si>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</si>
  <si>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</si>
  <si>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</si>
  <si>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</si>
  <si>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</si>
  <si>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</si>
  <si>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</si>
  <si>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</si>
  <si>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</si>
  <si>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</si>
  <si>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</si>
  <si>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</si>
  <si>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</si>
  <si>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</si>
  <si>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</si>
  <si>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</si>
  <si>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</si>
  <si>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</si>
  <si>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</si>
  <si>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</si>
  <si>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</si>
  <si>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</si>
  <si>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</si>
  <si>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</si>
  <si>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</si>
  <si>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</si>
  <si>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</si>
  <si>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</si>
  <si>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</si>
  <si>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</si>
  <si>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</si>
  <si>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</si>
  <si>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</si>
  <si>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</si>
  <si>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</si>
  <si>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</si>
  <si>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</si>
  <si>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</si>
  <si>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</si>
  <si>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</si>
  <si>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</si>
  <si>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</si>
  <si>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</si>
  <si>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</si>
  <si>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</si>
  <si>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</si>
  <si>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</si>
  <si>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</si>
  <si>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</si>
  <si>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</si>
  <si>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</si>
  <si>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</si>
  <si>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</si>
  <si>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</si>
  <si>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</si>
  <si>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</si>
  <si>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</si>
  <si>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</si>
  <si>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</si>
  <si>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</si>
  <si>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</si>
  <si>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</si>
  <si>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</si>
  <si>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</si>
  <si>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</si>
  <si>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</si>
  <si>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</si>
  <si>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</si>
  <si>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</si>
  <si>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</si>
  <si>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</si>
  <si>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</si>
  <si>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</si>
  <si>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</si>
  <si>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</si>
  <si>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</si>
  <si>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</si>
  <si>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</si>
  <si>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</si>
  <si>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</si>
  <si>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</si>
  <si>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</si>
  <si>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</si>
  <si>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</si>
  <si>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</si>
  <si>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</si>
  <si>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</si>
  <si>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</si>
  <si>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</si>
  <si>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</si>
  <si>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</si>
  <si>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</si>
  <si>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</si>
  <si>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</si>
  <si>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</si>
  <si>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</si>
  <si>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</si>
  <si>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</si>
  <si>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</si>
  <si>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</si>
  <si>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</si>
  <si>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</si>
  <si>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</si>
  <si>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</si>
  <si>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</si>
  <si>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</si>
  <si>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</si>
  <si>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</si>
  <si>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</si>
  <si>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</si>
  <si>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</si>
  <si>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</si>
  <si>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</si>
  <si>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</si>
  <si>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</si>
  <si>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</si>
  <si>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</si>
  <si>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</si>
  <si>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</si>
  <si>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</si>
  <si>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</si>
  <si>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</si>
  <si>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</si>
  <si>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</si>
  <si>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</si>
  <si>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</si>
  <si>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</si>
  <si>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</si>
  <si>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</si>
  <si>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</si>
  <si>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</si>
  <si>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</si>
  <si>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</si>
  <si>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</si>
  <si>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</si>
  <si>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</si>
  <si>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</si>
  <si>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</si>
  <si>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</si>
  <si>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</si>
  <si>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</si>
  <si>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</si>
  <si>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</si>
  <si>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</si>
  <si>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</si>
  <si>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</si>
  <si>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</si>
  <si>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</si>
  <si>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</si>
  <si>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</si>
  <si>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</si>
  <si>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</si>
  <si>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</si>
  <si>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</si>
  <si>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</si>
  <si>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</si>
  <si>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</si>
  <si>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</si>
  <si>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</si>
  <si>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</si>
  <si>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</si>
  <si>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</si>
  <si>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</si>
  <si>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</si>
  <si>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</si>
  <si>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</si>
  <si>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</si>
  <si>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</si>
  <si>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</si>
  <si>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</si>
  <si>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</si>
  <si>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</si>
  <si>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</si>
  <si>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</si>
  <si>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</si>
  <si>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</si>
  <si>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</si>
  <si>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</si>
  <si>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</si>
  <si>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</si>
  <si>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</si>
  <si>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</si>
  <si>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</si>
  <si>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</si>
  <si>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</si>
  <si>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</si>
  <si>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</si>
  <si>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</si>
  <si>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</si>
  <si>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</si>
  <si>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</si>
  <si>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</si>
  <si>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</si>
  <si>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</si>
  <si>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</si>
  <si>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</si>
  <si>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</si>
  <si>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</si>
  <si>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</si>
  <si>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</si>
  <si>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</si>
  <si>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</si>
  <si>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</si>
  <si>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</si>
  <si>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</si>
  <si>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</si>
  <si>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</si>
  <si>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</si>
  <si>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</si>
  <si>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</si>
  <si>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</si>
  <si>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</si>
  <si>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</si>
  <si>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</si>
  <si>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</si>
  <si>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</si>
  <si>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</si>
  <si>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</si>
  <si>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</si>
  <si>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</si>
  <si>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</si>
  <si>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</si>
  <si>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</si>
  <si>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</si>
  <si>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</si>
  <si>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</si>
  <si>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</si>
  <si>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</si>
  <si>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</si>
  <si>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</si>
  <si>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</si>
  <si>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</si>
  <si>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</si>
  <si>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</si>
  <si>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</si>
  <si>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</si>
  <si>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</si>
  <si>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</si>
  <si>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</si>
  <si>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</si>
  <si>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</si>
  <si>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</si>
  <si>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</si>
  <si>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</si>
  <si>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</si>
  <si>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</si>
  <si>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</si>
  <si>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</si>
  <si>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</si>
  <si>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</si>
  <si>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</si>
  <si>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</si>
  <si>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</si>
  <si>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</si>
  <si>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</si>
  <si>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</si>
  <si>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</si>
  <si>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</si>
  <si>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</si>
  <si>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</si>
  <si>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</si>
  <si>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</si>
  <si>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</si>
  <si>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</si>
  <si>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</si>
  <si>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</si>
  <si>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</si>
  <si>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</si>
  <si>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</si>
  <si>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</si>
  <si>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</si>
  <si>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</si>
  <si>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</si>
  <si>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</si>
  <si>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</si>
  <si>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</si>
  <si>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</si>
  <si>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</si>
  <si>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</si>
  <si>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</si>
  <si>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</si>
  <si>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</si>
  <si>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</si>
  <si>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</si>
  <si>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</si>
  <si>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</si>
  <si>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</si>
  <si>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</si>
  <si>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</si>
  <si>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</si>
  <si>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</si>
  <si>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</si>
  <si>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</si>
  <si>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</si>
  <si>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</si>
  <si>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</si>
  <si>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</si>
  <si>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</si>
  <si>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</si>
  <si>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</si>
  <si>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</si>
  <si>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</si>
  <si>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</si>
  <si>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</si>
  <si>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</si>
  <si>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</si>
  <si>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</si>
  <si>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</si>
  <si>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</si>
  <si>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</si>
  <si>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</si>
  <si>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</si>
  <si>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</si>
  <si>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</si>
  <si>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</si>
  <si>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</si>
  <si>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</si>
  <si>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</si>
  <si>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</si>
  <si>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</si>
  <si>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</si>
  <si>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</si>
  <si>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</si>
  <si>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</si>
  <si>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</si>
  <si>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</si>
  <si>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</si>
  <si>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</si>
  <si>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</si>
  <si>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</si>
  <si>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</si>
  <si>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</si>
  <si>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</si>
  <si>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</si>
  <si>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</si>
  <si>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</si>
  <si>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</si>
  <si>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</si>
  <si>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</si>
  <si>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</si>
  <si>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</si>
  <si>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</si>
  <si>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</si>
  <si>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</si>
  <si>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</si>
  <si>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</si>
  <si>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</si>
  <si>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</si>
  <si>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</si>
  <si>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</si>
  <si>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</si>
  <si>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</si>
  <si>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</si>
  <si>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</si>
  <si>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</si>
  <si>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</si>
  <si>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</si>
  <si>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</si>
  <si>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</si>
  <si>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</si>
  <si>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</si>
  <si>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</si>
  <si>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</si>
  <si>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</si>
  <si>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</si>
  <si>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</si>
  <si>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</si>
  <si>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</si>
  <si>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</si>
  <si>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</si>
  <si>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</si>
  <si>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</si>
  <si>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</si>
  <si>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</si>
  <si>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</si>
  <si>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</si>
  <si>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</si>
  <si>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</si>
  <si>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</si>
  <si>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</si>
  <si>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</si>
  <si>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</si>
  <si>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</si>
  <si>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</si>
  <si>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</si>
  <si>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</si>
  <si>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</si>
  <si>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</si>
  <si>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</si>
  <si>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</si>
  <si>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</si>
  <si>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</si>
  <si>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</si>
  <si>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</si>
  <si>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</si>
  <si>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</si>
  <si>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</si>
  <si>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</si>
  <si>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</si>
  <si>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</si>
  <si>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</si>
  <si>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</si>
  <si>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</si>
  <si>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</si>
  <si>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</si>
  <si>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</si>
  <si>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</si>
  <si>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</si>
  <si>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</si>
  <si>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</si>
  <si>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</si>
  <si>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</si>
  <si>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</si>
  <si>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</si>
  <si>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</si>
  <si>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</si>
  <si>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</si>
  <si>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</si>
  <si>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</si>
  <si>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</si>
  <si>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</si>
  <si>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</si>
  <si>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</si>
  <si>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</si>
  <si>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</si>
  <si>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</si>
  <si>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</si>
  <si>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</si>
  <si>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</si>
  <si>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</si>
  <si>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</si>
  <si>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</si>
  <si>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</si>
  <si>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</si>
  <si>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</si>
  <si>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</si>
  <si>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</si>
  <si>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</si>
  <si>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</si>
  <si>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</si>
  <si>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</si>
  <si>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</si>
  <si>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</si>
  <si>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</si>
  <si>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</si>
  <si>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</si>
  <si>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</si>
  <si>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</si>
  <si>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</si>
  <si>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</si>
  <si>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</si>
  <si>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</si>
  <si>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</si>
  <si>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</si>
  <si>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</si>
  <si>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</si>
  <si>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</si>
  <si>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</si>
  <si>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</si>
  <si>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</si>
  <si>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</si>
  <si>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</si>
  <si>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</si>
  <si>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</si>
  <si>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</si>
  <si>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</si>
  <si>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</si>
  <si>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</si>
  <si>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</si>
  <si>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</si>
  <si>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</si>
  <si>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</si>
  <si>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</si>
  <si>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</si>
  <si>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</si>
  <si>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</si>
  <si>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</si>
  <si>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</si>
  <si>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</si>
  <si>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</si>
  <si>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</si>
  <si>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</si>
  <si>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</si>
  <si>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</si>
  <si>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</si>
  <si>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</si>
  <si>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</si>
  <si>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</si>
  <si>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</si>
  <si>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</si>
  <si>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</si>
  <si>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</si>
  <si>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</si>
  <si>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</si>
  <si>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</si>
  <si>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</si>
  <si>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</si>
  <si>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</si>
  <si>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</si>
  <si>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</si>
  <si>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</si>
  <si>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</si>
  <si>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</si>
  <si>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</si>
  <si>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</si>
  <si>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</si>
  <si>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</si>
  <si>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</si>
  <si>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</si>
  <si>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</si>
  <si>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</si>
  <si>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</si>
  <si>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</si>
  <si>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</si>
  <si>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</si>
  <si>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</si>
  <si>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</si>
  <si>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</si>
  <si>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</si>
  <si>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</si>
  <si>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</si>
  <si>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</si>
  <si>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</si>
  <si>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</si>
  <si>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</si>
  <si>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</si>
  <si>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</si>
  <si>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</si>
  <si>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</si>
  <si>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</si>
  <si>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</si>
  <si>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</si>
  <si>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</si>
  <si>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</si>
  <si>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</si>
  <si>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</si>
  <si>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</si>
  <si>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</si>
  <si>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</si>
  <si>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</si>
  <si>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</si>
  <si>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</si>
  <si>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</si>
  <si>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</si>
  <si>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</si>
  <si>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</si>
  <si>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</si>
  <si>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</si>
  <si>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</si>
  <si>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</si>
  <si>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</si>
  <si>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</si>
  <si>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</si>
  <si>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</si>
  <si>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</si>
  <si>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</si>
  <si>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</si>
  <si>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</si>
  <si>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</si>
  <si>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</si>
  <si>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</si>
  <si>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</si>
  <si>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</si>
  <si>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</si>
  <si>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</si>
  <si>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</si>
  <si>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</si>
  <si>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</si>
  <si>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</si>
  <si>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</si>
  <si>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</si>
  <si>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</si>
  <si>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</si>
  <si>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</si>
  <si>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</si>
  <si>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</si>
  <si>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</si>
  <si>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</si>
  <si>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</si>
  <si>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</si>
  <si>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</si>
  <si>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</si>
  <si>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</si>
  <si>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</si>
  <si>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</si>
  <si>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</si>
  <si>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</si>
  <si>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</si>
  <si>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</si>
  <si>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</si>
  <si>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</si>
  <si>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</si>
  <si>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</si>
  <si>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</si>
  <si>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</si>
  <si>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</si>
  <si>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</si>
  <si>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</si>
  <si>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</si>
  <si>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</si>
  <si>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</si>
  <si>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</si>
  <si>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</si>
  <si>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</si>
  <si>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</si>
  <si>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</si>
  <si>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</si>
  <si>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</si>
  <si>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</si>
  <si>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</si>
  <si>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</si>
  <si>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</si>
  <si>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</si>
  <si>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</si>
  <si>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</si>
  <si>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</si>
  <si>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</si>
  <si>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</si>
  <si>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</si>
  <si>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</si>
  <si>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</si>
  <si>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</si>
  <si>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</si>
  <si>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</si>
  <si>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</si>
  <si>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</si>
  <si>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</si>
  <si>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</si>
  <si>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</si>
  <si>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</si>
  <si>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</si>
  <si>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</si>
  <si>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</si>
  <si>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</si>
  <si>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</si>
  <si>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</si>
  <si>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</si>
  <si>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</si>
  <si>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</si>
  <si>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</si>
  <si>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</si>
  <si>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</si>
  <si>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</si>
  <si>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</si>
  <si>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</si>
  <si>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</si>
  <si>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</si>
  <si>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</si>
  <si>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</si>
  <si>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</si>
  <si>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</si>
  <si>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</si>
  <si>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</si>
  <si>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</si>
  <si>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</si>
  <si>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</si>
  <si>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</si>
  <si>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</si>
  <si>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</si>
  <si>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</si>
  <si>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</si>
  <si>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</si>
  <si>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</si>
  <si>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</si>
  <si>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</si>
  <si>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</si>
  <si>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</si>
  <si>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</si>
  <si>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</si>
  <si>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</si>
  <si>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</si>
  <si>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</si>
  <si>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</si>
  <si>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</si>
  <si>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</si>
  <si>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</si>
  <si>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</si>
  <si>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</si>
  <si>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</si>
  <si>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</si>
  <si>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</si>
  <si>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</si>
  <si>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</si>
  <si>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</si>
  <si>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</si>
  <si>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</si>
  <si>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</si>
  <si>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</si>
  <si>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</si>
  <si>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</si>
  <si>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</si>
  <si>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</si>
  <si>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</si>
  <si>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</si>
  <si>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</si>
  <si>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</si>
  <si>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</si>
  <si>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</si>
  <si>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</si>
  <si>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</si>
  <si>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</si>
  <si>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</si>
  <si>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</si>
  <si>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</si>
  <si>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</si>
  <si>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</si>
  <si>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</si>
  <si>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</si>
  <si>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</si>
  <si>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</si>
  <si>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</si>
  <si>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</si>
  <si>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</si>
  <si>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</si>
  <si>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</si>
  <si>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</si>
  <si>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</si>
  <si>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</si>
  <si>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</si>
  <si>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</si>
  <si>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</si>
  <si>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</si>
  <si>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</si>
  <si>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</si>
  <si>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</si>
  <si>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</si>
  <si>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</si>
  <si>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</si>
  <si>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</si>
  <si>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</si>
  <si>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</si>
  <si>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</si>
  <si>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</si>
  <si>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</si>
  <si>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</si>
  <si>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</si>
  <si>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</si>
  <si>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</si>
  <si>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</si>
  <si>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</si>
  <si>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</si>
  <si>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</si>
  <si>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</si>
  <si>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</si>
  <si>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</si>
  <si>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</si>
  <si>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</si>
  <si>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</si>
  <si>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</si>
  <si>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</si>
  <si>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</si>
  <si>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</si>
  <si>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</si>
  <si>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</si>
  <si>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</si>
  <si>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</si>
  <si>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</si>
  <si>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</si>
  <si>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</si>
  <si>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</si>
  <si>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</si>
  <si>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</si>
  <si>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</si>
  <si>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</si>
  <si>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</si>
  <si>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</si>
  <si>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</si>
  <si>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</si>
  <si>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</si>
  <si>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</si>
  <si>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</si>
  <si>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</si>
  <si>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</si>
  <si>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</si>
  <si>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</si>
  <si>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</si>
  <si>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</si>
  <si>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</si>
  <si>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</si>
  <si>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</si>
  <si>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</si>
  <si>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</si>
  <si>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</si>
  <si>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</si>
  <si>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</si>
  <si>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</si>
  <si>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</si>
  <si>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</si>
  <si>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</si>
  <si>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</si>
  <si>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</si>
  <si>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</si>
  <si>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</si>
  <si>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</si>
  <si>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</si>
  <si>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</si>
  <si>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</si>
  <si>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</si>
  <si>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</si>
  <si>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</si>
  <si>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</si>
  <si>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</si>
  <si>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</si>
  <si>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</si>
  <si>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</si>
  <si>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</si>
  <si>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</si>
  <si>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</si>
  <si>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</si>
  <si>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</si>
  <si>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</si>
  <si>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</si>
  <si>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</si>
  <si>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</si>
  <si>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</si>
  <si>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</si>
  <si>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</si>
  <si>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</si>
  <si>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</si>
  <si>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</si>
  <si>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</si>
  <si>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</si>
  <si>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</si>
  <si>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</si>
  <si>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</si>
  <si>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</si>
  <si>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</si>
  <si>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</si>
  <si>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</si>
  <si>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</si>
  <si>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</si>
  <si>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</si>
  <si>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</si>
  <si>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</si>
  <si>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</si>
  <si>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</si>
  <si>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</si>
  <si>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</si>
  <si>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</si>
  <si>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</si>
  <si>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</si>
  <si>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</si>
  <si>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</si>
  <si>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</si>
  <si>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</si>
  <si>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</si>
  <si>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</si>
  <si>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</si>
  <si>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</si>
  <si>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</si>
  <si>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</si>
  <si>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</si>
  <si>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</si>
  <si>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</si>
  <si>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</si>
  <si>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</si>
  <si>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</si>
  <si>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</si>
  <si>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</si>
  <si>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</si>
  <si>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</si>
  <si>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</si>
  <si>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</si>
  <si>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</si>
  <si>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</si>
  <si>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</si>
  <si>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</si>
  <si>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</si>
  <si>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</si>
  <si>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</si>
  <si>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</si>
  <si>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</si>
  <si>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</si>
  <si>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</si>
  <si>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</si>
  <si>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</si>
  <si>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</si>
  <si>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</si>
  <si>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</si>
  <si>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</si>
  <si>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</si>
  <si>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</si>
  <si>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</si>
  <si>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</si>
  <si>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</si>
  <si>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</si>
  <si>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</si>
  <si>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</si>
  <si>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</si>
  <si>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</si>
  <si>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</si>
  <si>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</si>
  <si>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</si>
  <si>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</si>
  <si>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</si>
  <si>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</si>
  <si>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</si>
  <si>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</si>
  <si>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</si>
  <si>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</si>
  <si>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</si>
  <si>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</si>
  <si>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</si>
  <si>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</si>
  <si>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</si>
  <si>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</si>
  <si>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</si>
  <si>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</si>
  <si>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</si>
  <si>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</si>
  <si>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</si>
  <si>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</si>
  <si>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</si>
  <si>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</si>
  <si>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</si>
  <si>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</si>
  <si>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</si>
  <si>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</si>
  <si>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</si>
  <si>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</si>
  <si>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</si>
  <si>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</si>
  <si>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</si>
  <si>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</si>
  <si>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</si>
  <si>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</si>
  <si>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</si>
  <si>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</si>
  <si>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</si>
  <si>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</si>
  <si>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</si>
  <si>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</si>
  <si>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</si>
  <si>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</si>
  <si>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</si>
  <si>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</si>
  <si>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</si>
  <si>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</si>
  <si>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</si>
  <si>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</si>
  <si>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</si>
  <si>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</si>
  <si>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</si>
  <si>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</si>
  <si>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</si>
  <si>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</si>
  <si>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</si>
  <si>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</si>
  <si>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</si>
  <si>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</si>
  <si>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</si>
  <si>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</si>
  <si>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</si>
  <si>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</si>
  <si>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</si>
  <si>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</si>
  <si>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</si>
  <si>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</si>
  <si>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</si>
  <si>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</si>
  <si>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</si>
  <si>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</si>
  <si>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</si>
  <si>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</si>
  <si>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</si>
  <si>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</si>
  <si>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</si>
  <si>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</si>
  <si>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</si>
  <si>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</si>
  <si>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</si>
  <si>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</si>
  <si>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</si>
  <si>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</si>
  <si>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</si>
  <si>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</si>
  <si>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</si>
  <si>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</si>
  <si>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</si>
  <si>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</si>
  <si>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</si>
  <si>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</si>
  <si>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</si>
  <si>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</si>
  <si>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</si>
  <si>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</si>
  <si>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</si>
  <si>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</si>
  <si>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</si>
  <si>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</si>
  <si>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</si>
  <si>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</si>
  <si>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</si>
  <si>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</si>
  <si>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</si>
  <si>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</si>
  <si>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</si>
  <si>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</si>
  <si>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</si>
  <si>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</si>
  <si>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</si>
  <si>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</si>
  <si>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</si>
  <si>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</si>
  <si>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</si>
  <si>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</si>
  <si>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</si>
  <si>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</si>
  <si>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</si>
  <si>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</si>
  <si>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</si>
  <si>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</si>
  <si>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</si>
  <si>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</si>
  <si>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</si>
  <si>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</si>
  <si>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</si>
  <si>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</si>
  <si>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</si>
  <si>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</si>
  <si>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</si>
  <si>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</si>
  <si>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</si>
  <si>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</si>
  <si>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</si>
  <si>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</si>
  <si>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</si>
  <si>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</si>
  <si>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</si>
  <si>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</si>
  <si>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</si>
  <si>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</si>
  <si>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</si>
  <si>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</si>
  <si>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</si>
  <si>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</si>
  <si>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</si>
  <si>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</si>
  <si>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</si>
  <si>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</si>
  <si>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</si>
  <si>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</si>
  <si>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</si>
  <si>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</si>
  <si>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</si>
  <si>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</si>
  <si>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</si>
  <si>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</si>
  <si>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</si>
  <si>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</si>
  <si>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</si>
  <si>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</si>
  <si>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</si>
  <si>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</si>
  <si>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</si>
  <si>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</si>
  <si>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</si>
  <si>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</si>
  <si>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</si>
  <si>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</si>
  <si>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</si>
  <si>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</si>
  <si>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</si>
  <si>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</si>
  <si>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</si>
  <si>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</si>
  <si>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</si>
  <si>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</si>
  <si>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</si>
  <si>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</si>
  <si>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</si>
  <si>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</si>
  <si>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</si>
  <si>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</si>
  <si>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</si>
  <si>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</si>
  <si>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</si>
  <si>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</si>
  <si>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</si>
  <si>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</si>
  <si>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</si>
  <si>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</si>
  <si>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</si>
  <si>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</si>
  <si>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</si>
  <si>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</si>
  <si>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</si>
  <si>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</si>
  <si>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</si>
  <si>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</si>
  <si>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</si>
  <si>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</si>
  <si>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</si>
  <si>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</si>
  <si>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</si>
  <si>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</si>
  <si>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</si>
  <si>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</si>
  <si>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</si>
  <si>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</si>
  <si>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</si>
  <si>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</si>
  <si>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</si>
  <si>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</si>
  <si>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</si>
  <si>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</si>
  <si>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</si>
  <si>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</si>
  <si>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</si>
  <si>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</si>
  <si>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</si>
  <si>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</si>
  <si>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</si>
  <si>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</si>
  <si>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</si>
  <si>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</si>
  <si>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</si>
  <si>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</si>
  <si>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</si>
  <si>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</si>
  <si>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</si>
  <si>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</si>
  <si>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</si>
  <si>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</si>
  <si>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</si>
  <si>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</si>
  <si>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</si>
  <si>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</si>
  <si>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</si>
  <si>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</si>
  <si>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</si>
  <si>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</si>
  <si>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</si>
  <si>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</si>
  <si>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</si>
  <si>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</si>
  <si>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</si>
  <si>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</si>
  <si>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</si>
  <si>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</si>
  <si>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</si>
  <si>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</si>
  <si>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</si>
  <si>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</si>
  <si>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</si>
  <si>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</si>
  <si>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</si>
  <si>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</si>
  <si>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</si>
  <si>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</si>
  <si>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</si>
  <si>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</si>
  <si>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</si>
  <si>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</si>
  <si>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</si>
  <si>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</si>
  <si>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</si>
  <si>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</si>
  <si>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</si>
  <si>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</si>
  <si>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</si>
  <si>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</si>
  <si>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</si>
  <si>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</si>
  <si>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</si>
  <si>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</si>
  <si>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</si>
  <si>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</si>
  <si>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</si>
  <si>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</si>
  <si>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</si>
  <si>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</si>
  <si>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</si>
  <si>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</si>
  <si>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</si>
  <si>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</si>
  <si>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</si>
  <si>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</si>
  <si>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</si>
  <si>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</si>
  <si>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</si>
  <si>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</si>
  <si>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</si>
  <si>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</si>
  <si>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</si>
  <si>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</si>
  <si>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</si>
  <si>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</si>
  <si>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</si>
  <si>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</si>
  <si>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</si>
  <si>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</si>
  <si>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</si>
  <si>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</si>
  <si>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</si>
  <si>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</si>
  <si>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</si>
  <si>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</si>
  <si>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</si>
  <si>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</si>
  <si>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</si>
  <si>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</si>
  <si>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</si>
  <si>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</si>
  <si>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</si>
  <si>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</si>
  <si>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</si>
  <si>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</si>
  <si>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</si>
  <si>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</si>
  <si>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</si>
  <si>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</si>
  <si>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</si>
  <si>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</si>
  <si>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</si>
  <si>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</si>
  <si>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</si>
  <si>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</si>
  <si>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</si>
  <si>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</si>
  <si>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</si>
  <si>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</si>
  <si>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</si>
  <si>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</si>
  <si>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</si>
  <si>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</si>
  <si>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</si>
  <si>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</si>
  <si>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</si>
  <si>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</si>
  <si>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</si>
  <si>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</si>
  <si>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</si>
  <si>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</si>
  <si>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</si>
  <si>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</si>
  <si>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</si>
  <si>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</si>
  <si>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</si>
  <si>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</si>
  <si>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</si>
  <si>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</si>
  <si>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</si>
  <si>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</si>
  <si>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</si>
  <si>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</si>
  <si>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</si>
  <si>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</si>
  <si>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</si>
  <si>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</si>
  <si>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</si>
  <si>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</si>
  <si>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</si>
  <si>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</si>
  <si>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</si>
  <si>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</si>
  <si>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</si>
  <si>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</si>
  <si>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</si>
  <si>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</si>
  <si>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</si>
  <si>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</si>
  <si>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</si>
  <si>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</si>
  <si>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</si>
  <si>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</si>
  <si>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</si>
  <si>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</si>
  <si>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</si>
  <si>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</si>
  <si>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</si>
  <si>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</si>
  <si>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</si>
  <si>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</si>
  <si>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</si>
  <si>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</si>
  <si>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</si>
  <si>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</si>
  <si>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</si>
  <si>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</si>
  <si>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</si>
  <si>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</si>
  <si>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</si>
  <si>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</si>
  <si>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</si>
  <si>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</si>
  <si>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</si>
  <si>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</si>
  <si>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</si>
  <si>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</si>
  <si>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</si>
  <si>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</si>
  <si>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</si>
  <si>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</si>
  <si>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</si>
  <si>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</si>
  <si>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</si>
  <si>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</si>
  <si>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</si>
  <si>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</si>
  <si>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</si>
  <si>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</si>
  <si>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</si>
  <si>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</si>
  <si>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</si>
  <si>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</si>
  <si>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</si>
  <si>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</si>
  <si>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</si>
  <si>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</si>
  <si>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</si>
  <si>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</si>
  <si>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</si>
  <si>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</si>
  <si>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</si>
  <si>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</si>
  <si>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</si>
  <si>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</si>
  <si>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</si>
  <si>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</si>
  <si>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</si>
  <si>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</si>
  <si>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</si>
  <si>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</si>
  <si>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</si>
  <si>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</si>
  <si>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</si>
  <si>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</si>
  <si>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</si>
  <si>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</si>
  <si>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</si>
  <si>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</si>
  <si>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</si>
  <si>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</si>
  <si>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</si>
  <si>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</si>
  <si>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</si>
  <si>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</si>
  <si>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</si>
  <si>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</si>
  <si>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</si>
  <si>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</si>
  <si>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</si>
  <si>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</si>
  <si>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</si>
  <si>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</si>
  <si>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</si>
  <si>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</si>
  <si>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</si>
  <si>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</si>
  <si>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</si>
  <si>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</si>
  <si>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</si>
  <si>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</si>
  <si>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INDUSTRIJSKO-OBRTNIČKA ŠKOLA VIROVITICA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</si>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</sst>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1361811.51</v>
      </c>
      <c r="D2" s="7">
        <f>'PR-RAS'!E6</f>
        <v>1472510.1</v>
      </c>
      <c r="E2" s="7">
        <v>0</v>
      </c>
      <c r="F2" s="7">
        <v>0</v>
      </c>
      <c r="G2" s="8">
        <f t="shared" ref="G2:G274" si="0">(B2/1000)*(C2*1+D2*2)</f>
        <v>4306.8317100000004</v>
      </c>
      <c r="H2" s="8">
        <f t="shared" ref="H2:H274" si="1">ABS(C2-ROUND(C2,0))+ABS(D2-ROUND(D2,0))</f>
        <v>0.59000000008381903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1274403.05</v>
      </c>
      <c r="D45" s="2">
        <f>'PR-RAS'!E49</f>
        <v>1343785</v>
      </c>
      <c r="E45" s="2">
        <v>0</v>
      </c>
      <c r="F45" s="2">
        <v>0</v>
      </c>
      <c r="G45" s="3">
        <f t="shared" si="0"/>
        <v>174326.81419999999</v>
      </c>
      <c r="H45" s="3">
        <f t="shared" si="1"/>
        <v>5.0000000046566129E-2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1217576.74</v>
      </c>
      <c r="D64" s="2">
        <f>'PR-RAS'!E68</f>
        <v>1324334.8500000001</v>
      </c>
      <c r="E64" s="2">
        <v>0</v>
      </c>
      <c r="F64" s="2">
        <v>0</v>
      </c>
      <c r="G64" s="3">
        <f t="shared" si="0"/>
        <v>243573.52572000003</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1217576.74</v>
      </c>
      <c r="D65" s="2">
        <f>'PR-RAS'!E69</f>
        <v>1324334.8500000001</v>
      </c>
      <c r="E65" s="2">
        <v>0</v>
      </c>
      <c r="F65" s="2">
        <v>0</v>
      </c>
      <c r="G65" s="3">
        <f t="shared" si="0"/>
        <v>247439.77216000002</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56826.31</v>
      </c>
      <c r="D70" s="2">
        <f>'PR-RAS'!E74</f>
        <v>19450.150000000001</v>
      </c>
      <c r="E70" s="2">
        <v>0</v>
      </c>
      <c r="F70" s="2">
        <v>0</v>
      </c>
      <c r="G70" s="3">
        <f t="shared" si="0"/>
        <v>6605.1360900000009</v>
      </c>
      <c r="H70" s="3">
        <f t="shared" si="1"/>
        <v>0.45999999999912689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56826.31</v>
      </c>
      <c r="D71" s="2">
        <f>'PR-RAS'!E75</f>
        <v>19450.150000000001</v>
      </c>
      <c r="E71" s="2">
        <v>0</v>
      </c>
      <c r="F71" s="2">
        <v>0</v>
      </c>
      <c r="G71" s="3">
        <f t="shared" si="0"/>
        <v>6700.8627000000006</v>
      </c>
      <c r="H71" s="3">
        <f t="shared" si="1"/>
        <v>0.45999999999912689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19687.240000000002</v>
      </c>
      <c r="D102" s="2">
        <f>'PR-RAS'!E106</f>
        <v>13506.83</v>
      </c>
      <c r="E102" s="2">
        <v>0</v>
      </c>
      <c r="F102" s="2">
        <v>0</v>
      </c>
      <c r="G102" s="3">
        <f t="shared" si="0"/>
        <v>4716.7909000000009</v>
      </c>
      <c r="H102" s="3">
        <f t="shared" si="1"/>
        <v>0.41000000000167347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19687.240000000002</v>
      </c>
      <c r="D108" s="2">
        <f>'PR-RAS'!E112</f>
        <v>13506.83</v>
      </c>
      <c r="E108" s="2">
        <v>0</v>
      </c>
      <c r="F108" s="2">
        <v>0</v>
      </c>
      <c r="G108" s="3">
        <f t="shared" si="0"/>
        <v>4996.9962999999998</v>
      </c>
      <c r="H108" s="3">
        <f t="shared" si="1"/>
        <v>0.41000000000167347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19687.240000000002</v>
      </c>
      <c r="D113" s="2">
        <f>'PR-RAS'!E117</f>
        <v>13506.83</v>
      </c>
      <c r="E113" s="2">
        <v>0</v>
      </c>
      <c r="F113" s="2">
        <v>0</v>
      </c>
      <c r="G113" s="3">
        <f t="shared" si="0"/>
        <v>5230.5008000000007</v>
      </c>
      <c r="H113" s="3">
        <f t="shared" si="1"/>
        <v>0.41000000000167347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17517.689999999999</v>
      </c>
      <c r="D121" s="2">
        <f>'PR-RAS'!E125</f>
        <v>23040.62</v>
      </c>
      <c r="E121" s="2">
        <v>0</v>
      </c>
      <c r="F121" s="2">
        <v>0</v>
      </c>
      <c r="G121" s="3">
        <f t="shared" si="0"/>
        <v>7631.8715999999986</v>
      </c>
      <c r="H121" s="3">
        <f t="shared" si="1"/>
        <v>0.69000000000232831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17367.689999999999</v>
      </c>
      <c r="D122" s="2">
        <f>'PR-RAS'!E126</f>
        <v>22240.62</v>
      </c>
      <c r="E122" s="2">
        <v>0</v>
      </c>
      <c r="F122" s="2">
        <v>0</v>
      </c>
      <c r="G122" s="3">
        <f t="shared" si="0"/>
        <v>7483.7205299999987</v>
      </c>
      <c r="H122" s="3">
        <f t="shared" si="1"/>
        <v>0.69000000000232831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17367.689999999999</v>
      </c>
      <c r="D124" s="2">
        <f>'PR-RAS'!E128</f>
        <v>22240.62</v>
      </c>
      <c r="E124" s="2">
        <v>0</v>
      </c>
      <c r="F124" s="2">
        <v>0</v>
      </c>
      <c r="G124" s="3">
        <f t="shared" si="0"/>
        <v>7607.4183899999989</v>
      </c>
      <c r="H124" s="3">
        <f t="shared" si="1"/>
        <v>0.69000000000232831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800</v>
      </c>
      <c r="E125" s="2">
        <v>0</v>
      </c>
      <c r="F125" s="2">
        <v>0</v>
      </c>
      <c r="G125" s="3">
        <f t="shared" si="0"/>
        <v>217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800</v>
      </c>
      <c r="E126" s="2">
        <v>0</v>
      </c>
      <c r="F126" s="2">
        <v>0</v>
      </c>
      <c r="G126" s="3">
        <f t="shared" si="0"/>
        <v>218.75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50203.53</v>
      </c>
      <c r="D130" s="2">
        <f>'PR-RAS'!E134</f>
        <v>92177.650000000009</v>
      </c>
      <c r="E130" s="2">
        <v>0</v>
      </c>
      <c r="F130" s="2">
        <v>0</v>
      </c>
      <c r="G130" s="3">
        <f t="shared" si="0"/>
        <v>30258.089070000002</v>
      </c>
      <c r="H130" s="3">
        <f t="shared" si="1"/>
        <v>0.819999999992433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50203.53</v>
      </c>
      <c r="D131" s="2">
        <f>'PR-RAS'!E135</f>
        <v>92177.650000000009</v>
      </c>
      <c r="E131" s="2">
        <v>0</v>
      </c>
      <c r="F131" s="2">
        <v>0</v>
      </c>
      <c r="G131" s="3">
        <f t="shared" si="0"/>
        <v>30492.647900000004</v>
      </c>
      <c r="H131" s="3">
        <f t="shared" si="1"/>
        <v>0.819999999992433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50203.53</v>
      </c>
      <c r="D132" s="2">
        <f>'PR-RAS'!E136</f>
        <v>78098.850000000006</v>
      </c>
      <c r="E132" s="2">
        <v>0</v>
      </c>
      <c r="F132" s="2">
        <v>0</v>
      </c>
      <c r="G132" s="3">
        <f t="shared" si="0"/>
        <v>27038.561130000002</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14078.8</v>
      </c>
      <c r="E133" s="2">
        <v>0</v>
      </c>
      <c r="F133" s="2">
        <v>0</v>
      </c>
      <c r="G133" s="3">
        <f t="shared" si="0"/>
        <v>3716.8031999999998</v>
      </c>
      <c r="H133" s="3">
        <f t="shared" si="1"/>
        <v>0.2000000000007276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1360317.2399999998</v>
      </c>
      <c r="D148" s="2">
        <f>'PR-RAS'!E152</f>
        <v>1651047.3699999999</v>
      </c>
      <c r="E148" s="2">
        <v>0</v>
      </c>
      <c r="F148" s="2">
        <v>0</v>
      </c>
      <c r="G148" s="3">
        <f t="shared" si="0"/>
        <v>685374.56105999986</v>
      </c>
      <c r="H148" s="3">
        <f t="shared" si="1"/>
        <v>0.6099999996367842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1207597.8699999999</v>
      </c>
      <c r="D149" s="2">
        <f>'PR-RAS'!E153</f>
        <v>1455516.5099999998</v>
      </c>
      <c r="E149" s="2">
        <v>0</v>
      </c>
      <c r="F149" s="2">
        <v>0</v>
      </c>
      <c r="G149" s="3">
        <f t="shared" si="0"/>
        <v>609557.37171999994</v>
      </c>
      <c r="H149" s="3">
        <f t="shared" si="1"/>
        <v>0.62000000034458935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1004433.97</v>
      </c>
      <c r="D150" s="2">
        <f>'PR-RAS'!E154</f>
        <v>1218840.24</v>
      </c>
      <c r="E150" s="2">
        <v>0</v>
      </c>
      <c r="F150" s="2">
        <v>0</v>
      </c>
      <c r="G150" s="3">
        <f t="shared" si="0"/>
        <v>512875.05304999999</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1004433.97</v>
      </c>
      <c r="D151" s="2">
        <f>'PR-RAS'!E155</f>
        <v>1218840.24</v>
      </c>
      <c r="E151" s="2">
        <v>0</v>
      </c>
      <c r="F151" s="2">
        <v>0</v>
      </c>
      <c r="G151" s="3">
        <f t="shared" si="0"/>
        <v>516317.16749999998</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37417.620000000003</v>
      </c>
      <c r="D155" s="2">
        <f>'PR-RAS'!E159</f>
        <v>35887.879999999997</v>
      </c>
      <c r="E155" s="2">
        <v>0</v>
      </c>
      <c r="F155" s="2">
        <v>0</v>
      </c>
      <c r="G155" s="3">
        <f t="shared" si="0"/>
        <v>16815.78052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165746.28</v>
      </c>
      <c r="D156" s="2">
        <f>'PR-RAS'!E160</f>
        <v>200788.39</v>
      </c>
      <c r="E156" s="2">
        <v>0</v>
      </c>
      <c r="F156" s="2">
        <v>0</v>
      </c>
      <c r="G156" s="3">
        <f t="shared" si="0"/>
        <v>87935.074300000007</v>
      </c>
      <c r="H156" s="3">
        <f t="shared" si="1"/>
        <v>0.67000000001280569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165606.28</v>
      </c>
      <c r="D158" s="2">
        <f>'PR-RAS'!E162</f>
        <v>200788.39</v>
      </c>
      <c r="E158" s="2">
        <v>0</v>
      </c>
      <c r="F158" s="2">
        <v>0</v>
      </c>
      <c r="G158" s="3">
        <f t="shared" si="0"/>
        <v>89047.740420000002</v>
      </c>
      <c r="H158" s="3">
        <f t="shared" si="1"/>
        <v>0.67000000001280569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140</v>
      </c>
      <c r="D159" s="2">
        <f>'PR-RAS'!E163</f>
        <v>0</v>
      </c>
      <c r="E159" s="2">
        <v>0</v>
      </c>
      <c r="F159" s="2">
        <v>0</v>
      </c>
      <c r="G159" s="3">
        <f t="shared" si="0"/>
        <v>22.12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152066.29999999999</v>
      </c>
      <c r="D160" s="2">
        <f>'PR-RAS'!E164</f>
        <v>194582.03</v>
      </c>
      <c r="E160" s="2">
        <v>0</v>
      </c>
      <c r="F160" s="2">
        <v>0</v>
      </c>
      <c r="G160" s="3">
        <f t="shared" si="0"/>
        <v>86055.627240000002</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41184.870000000003</v>
      </c>
      <c r="D161" s="2">
        <f>'PR-RAS'!E165</f>
        <v>54560.84</v>
      </c>
      <c r="E161" s="2">
        <v>0</v>
      </c>
      <c r="F161" s="2">
        <v>0</v>
      </c>
      <c r="G161" s="3">
        <f t="shared" si="0"/>
        <v>24049.047999999999</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4388.87</v>
      </c>
      <c r="D162" s="2">
        <f>'PR-RAS'!E166</f>
        <v>6098.48</v>
      </c>
      <c r="E162" s="2">
        <v>0</v>
      </c>
      <c r="F162" s="2">
        <v>0</v>
      </c>
      <c r="G162" s="3">
        <f t="shared" si="0"/>
        <v>2670.3186299999998</v>
      </c>
      <c r="H162" s="3">
        <f t="shared" si="1"/>
        <v>0.60999999999967258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7212.8</v>
      </c>
      <c r="D163" s="2">
        <f>'PR-RAS'!E167</f>
        <v>8892.76</v>
      </c>
      <c r="E163" s="2">
        <v>0</v>
      </c>
      <c r="F163" s="2">
        <v>0</v>
      </c>
      <c r="G163" s="3">
        <f t="shared" si="0"/>
        <v>4049.72784</v>
      </c>
      <c r="H163" s="3">
        <f t="shared" si="1"/>
        <v>0.43999999999959982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29583.200000000001</v>
      </c>
      <c r="D164" s="2">
        <f>'PR-RAS'!E168</f>
        <v>39569.599999999999</v>
      </c>
      <c r="E164" s="2">
        <v>0</v>
      </c>
      <c r="F164" s="2">
        <v>0</v>
      </c>
      <c r="G164" s="3">
        <f t="shared" si="0"/>
        <v>17721.751199999999</v>
      </c>
      <c r="H164" s="3">
        <f t="shared" si="1"/>
        <v>0.60000000000218279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19738.689999999999</v>
      </c>
      <c r="D166" s="2">
        <f>'PR-RAS'!E170</f>
        <v>19979.559999999998</v>
      </c>
      <c r="E166" s="2">
        <v>0</v>
      </c>
      <c r="F166" s="2">
        <v>0</v>
      </c>
      <c r="G166" s="3">
        <f t="shared" si="0"/>
        <v>9850.1386500000008</v>
      </c>
      <c r="H166" s="3">
        <f t="shared" si="1"/>
        <v>0.75000000000363798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7804.94</v>
      </c>
      <c r="D167" s="2">
        <f>'PR-RAS'!E171</f>
        <v>8272.26</v>
      </c>
      <c r="E167" s="2">
        <v>0</v>
      </c>
      <c r="F167" s="2">
        <v>0</v>
      </c>
      <c r="G167" s="3">
        <f t="shared" si="0"/>
        <v>4042.0103600000002</v>
      </c>
      <c r="H167" s="3">
        <f t="shared" si="1"/>
        <v>0.32000000000061846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5268.25</v>
      </c>
      <c r="D168" s="2">
        <f>'PR-RAS'!E172</f>
        <v>6337.85</v>
      </c>
      <c r="E168" s="2">
        <v>0</v>
      </c>
      <c r="F168" s="2">
        <v>0</v>
      </c>
      <c r="G168" s="3">
        <f t="shared" si="0"/>
        <v>2996.6396500000001</v>
      </c>
      <c r="H168" s="3">
        <f t="shared" si="1"/>
        <v>0.3999999999996362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78.14</v>
      </c>
      <c r="D169" s="2">
        <f>'PR-RAS'!E173</f>
        <v>126.88</v>
      </c>
      <c r="E169" s="2">
        <v>0</v>
      </c>
      <c r="F169" s="2">
        <v>0</v>
      </c>
      <c r="G169" s="3">
        <f t="shared" si="0"/>
        <v>55.7592</v>
      </c>
      <c r="H169" s="3">
        <f t="shared" si="1"/>
        <v>0.26000000000000512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3631.51</v>
      </c>
      <c r="D170" s="2">
        <f>'PR-RAS'!E174</f>
        <v>4018.93</v>
      </c>
      <c r="E170" s="2">
        <v>0</v>
      </c>
      <c r="F170" s="2">
        <v>0</v>
      </c>
      <c r="G170" s="3">
        <f t="shared" si="0"/>
        <v>1972.1235300000001</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2878.4</v>
      </c>
      <c r="D171" s="2">
        <f>'PR-RAS'!E175</f>
        <v>1024.68</v>
      </c>
      <c r="E171" s="2">
        <v>0</v>
      </c>
      <c r="F171" s="2">
        <v>0</v>
      </c>
      <c r="G171" s="3">
        <f t="shared" si="0"/>
        <v>837.71920000000011</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77.45</v>
      </c>
      <c r="D173" s="2">
        <f>'PR-RAS'!E177</f>
        <v>198.96</v>
      </c>
      <c r="E173" s="2">
        <v>0</v>
      </c>
      <c r="F173" s="2">
        <v>0</v>
      </c>
      <c r="G173" s="3">
        <f t="shared" si="0"/>
        <v>81.763639999999995</v>
      </c>
      <c r="H173" s="3">
        <f t="shared" si="1"/>
        <v>0.48999999999999488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31899.390000000003</v>
      </c>
      <c r="D174" s="2">
        <f>'PR-RAS'!E178</f>
        <v>53722.130000000005</v>
      </c>
      <c r="E174" s="2">
        <v>0</v>
      </c>
      <c r="F174" s="2">
        <v>0</v>
      </c>
      <c r="G174" s="3">
        <f t="shared" si="0"/>
        <v>24106.45145</v>
      </c>
      <c r="H174" s="3">
        <f t="shared" si="1"/>
        <v>0.52000000000771252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11527.55</v>
      </c>
      <c r="D175" s="2">
        <f>'PR-RAS'!E179</f>
        <v>22527.65</v>
      </c>
      <c r="E175" s="2">
        <v>0</v>
      </c>
      <c r="F175" s="2">
        <v>0</v>
      </c>
      <c r="G175" s="3">
        <f t="shared" si="0"/>
        <v>9845.4159</v>
      </c>
      <c r="H175" s="3">
        <f t="shared" si="1"/>
        <v>0.7999999999992724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4938.6400000000003</v>
      </c>
      <c r="D176" s="2">
        <f>'PR-RAS'!E180</f>
        <v>6649.88</v>
      </c>
      <c r="E176" s="2">
        <v>0</v>
      </c>
      <c r="F176" s="2">
        <v>0</v>
      </c>
      <c r="G176" s="3">
        <f t="shared" si="0"/>
        <v>3191.7200000000003</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491.72</v>
      </c>
      <c r="D177" s="2">
        <f>'PR-RAS'!E181</f>
        <v>383.16</v>
      </c>
      <c r="E177" s="2">
        <v>0</v>
      </c>
      <c r="F177" s="2">
        <v>0</v>
      </c>
      <c r="G177" s="3">
        <f t="shared" si="0"/>
        <v>221.41503999999998</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87.5</v>
      </c>
      <c r="D178" s="2">
        <f>'PR-RAS'!E182</f>
        <v>0</v>
      </c>
      <c r="E178" s="2">
        <v>0</v>
      </c>
      <c r="F178" s="2">
        <v>0</v>
      </c>
      <c r="G178" s="3">
        <f t="shared" si="0"/>
        <v>15.487499999999999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1274.1600000000001</v>
      </c>
      <c r="D180" s="2">
        <f>'PR-RAS'!E184</f>
        <v>1240</v>
      </c>
      <c r="E180" s="2">
        <v>0</v>
      </c>
      <c r="F180" s="2">
        <v>0</v>
      </c>
      <c r="G180" s="3">
        <f t="shared" si="0"/>
        <v>671.99463999999989</v>
      </c>
      <c r="H180" s="3">
        <f t="shared" si="1"/>
        <v>0.16000000000008185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7950.11</v>
      </c>
      <c r="D181" s="2">
        <f>'PR-RAS'!E185</f>
        <v>18442.5</v>
      </c>
      <c r="E181" s="2">
        <v>0</v>
      </c>
      <c r="F181" s="2">
        <v>0</v>
      </c>
      <c r="G181" s="3">
        <f t="shared" si="0"/>
        <v>8070.3198000000002</v>
      </c>
      <c r="H181" s="3">
        <f t="shared" si="1"/>
        <v>0.60999999999967258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4013.15</v>
      </c>
      <c r="D182" s="2">
        <f>'PR-RAS'!E186</f>
        <v>4027.48</v>
      </c>
      <c r="E182" s="2">
        <v>0</v>
      </c>
      <c r="F182" s="2">
        <v>0</v>
      </c>
      <c r="G182" s="3">
        <f t="shared" si="0"/>
        <v>2184.32791</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1616.56</v>
      </c>
      <c r="D183" s="2">
        <f>'PR-RAS'!E187</f>
        <v>451.46</v>
      </c>
      <c r="E183" s="2">
        <v>0</v>
      </c>
      <c r="F183" s="2">
        <v>0</v>
      </c>
      <c r="G183" s="3">
        <f t="shared" si="0"/>
        <v>458.54536000000002</v>
      </c>
      <c r="H183" s="3">
        <f t="shared" si="1"/>
        <v>0.90000000000003411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59243.35</v>
      </c>
      <c r="D190" s="2">
        <f>'PR-RAS'!E194</f>
        <v>66319.5</v>
      </c>
      <c r="E190" s="2">
        <v>0</v>
      </c>
      <c r="F190" s="2">
        <v>0</v>
      </c>
      <c r="G190" s="3">
        <f t="shared" si="0"/>
        <v>36265.764150000003</v>
      </c>
      <c r="H190" s="3">
        <f t="shared" si="1"/>
        <v>0.84999999999854481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2923.45</v>
      </c>
      <c r="D193" s="2">
        <f>'PR-RAS'!E197</f>
        <v>1664.4</v>
      </c>
      <c r="E193" s="2">
        <v>0</v>
      </c>
      <c r="F193" s="2">
        <v>0</v>
      </c>
      <c r="G193" s="3">
        <f t="shared" si="0"/>
        <v>1200.432</v>
      </c>
      <c r="H193" s="3">
        <f t="shared" si="1"/>
        <v>0.84999999999990905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56319.9</v>
      </c>
      <c r="D197" s="2">
        <f>'PR-RAS'!E201</f>
        <v>64655.1</v>
      </c>
      <c r="E197" s="2">
        <v>0</v>
      </c>
      <c r="F197" s="2">
        <v>0</v>
      </c>
      <c r="G197" s="3">
        <f t="shared" si="0"/>
        <v>36383.499600000003</v>
      </c>
      <c r="H197" s="3">
        <f t="shared" si="1"/>
        <v>0.19999999999708962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21.67</v>
      </c>
      <c r="D198" s="2">
        <f>'PR-RAS'!E202</f>
        <v>106.58000000000001</v>
      </c>
      <c r="E198" s="2">
        <v>0</v>
      </c>
      <c r="F198" s="2">
        <v>0</v>
      </c>
      <c r="G198" s="3">
        <f t="shared" si="0"/>
        <v>46.261510000000008</v>
      </c>
      <c r="H198" s="3">
        <f t="shared" si="1"/>
        <v>0.74999999999998579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21.67</v>
      </c>
      <c r="D212" s="2">
        <f>'PR-RAS'!E216</f>
        <v>106.58000000000001</v>
      </c>
      <c r="E212" s="2">
        <v>0</v>
      </c>
      <c r="F212" s="2">
        <v>0</v>
      </c>
      <c r="G212" s="3">
        <f t="shared" si="0"/>
        <v>49.549130000000005</v>
      </c>
      <c r="H212" s="3">
        <f t="shared" si="1"/>
        <v>0.74999999999998579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18.350000000000001</v>
      </c>
      <c r="D213" s="2">
        <f>'PR-RAS'!E217</f>
        <v>86.12</v>
      </c>
      <c r="E213" s="2">
        <v>0</v>
      </c>
      <c r="F213" s="2">
        <v>0</v>
      </c>
      <c r="G213" s="3">
        <f t="shared" si="0"/>
        <v>40.405079999999998</v>
      </c>
      <c r="H213" s="3">
        <f t="shared" si="1"/>
        <v>0.47000000000000597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3.32</v>
      </c>
      <c r="D216" s="2">
        <f>'PR-RAS'!E220</f>
        <v>20.46</v>
      </c>
      <c r="E216" s="2">
        <v>0</v>
      </c>
      <c r="F216" s="2">
        <v>0</v>
      </c>
      <c r="G216" s="3">
        <f t="shared" si="0"/>
        <v>9.5115999999999996</v>
      </c>
      <c r="H216" s="3">
        <f t="shared" si="1"/>
        <v>0.78000000000000069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206.25</v>
      </c>
      <c r="E258" s="2">
        <v>0</v>
      </c>
      <c r="F258" s="2">
        <v>0</v>
      </c>
      <c r="G258" s="3">
        <f t="shared" si="0"/>
        <v>106.0125</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206.25</v>
      </c>
      <c r="E265" s="2">
        <v>0</v>
      </c>
      <c r="F265" s="2">
        <v>0</v>
      </c>
      <c r="G265" s="3">
        <f t="shared" si="0"/>
        <v>108.9</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206.25</v>
      </c>
      <c r="E266" s="2">
        <v>0</v>
      </c>
      <c r="F266" s="2">
        <v>0</v>
      </c>
      <c r="G266" s="3">
        <f t="shared" si="0"/>
        <v>109.3125</v>
      </c>
      <c r="H266" s="3">
        <f t="shared" si="1"/>
        <v>0.25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631.4</v>
      </c>
      <c r="D269" s="2">
        <f>'PR-RAS'!E273</f>
        <v>636</v>
      </c>
      <c r="E269" s="2">
        <v>0</v>
      </c>
      <c r="F269" s="2">
        <v>0</v>
      </c>
      <c r="G269" s="3">
        <f t="shared" si="0"/>
        <v>510.11120000000005</v>
      </c>
      <c r="H269" s="3">
        <f t="shared" si="1"/>
        <v>0.39999999999997726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631.4</v>
      </c>
      <c r="D270" s="2">
        <f>'PR-RAS'!E274</f>
        <v>636</v>
      </c>
      <c r="E270" s="2">
        <v>0</v>
      </c>
      <c r="F270" s="2">
        <v>0</v>
      </c>
      <c r="G270" s="3">
        <f t="shared" si="0"/>
        <v>512.01460000000009</v>
      </c>
      <c r="H270" s="3">
        <f t="shared" si="1"/>
        <v>0.39999999999997726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631.4</v>
      </c>
      <c r="D272" s="2">
        <f>'PR-RAS'!E276</f>
        <v>636</v>
      </c>
      <c r="E272" s="2">
        <v>0</v>
      </c>
      <c r="F272" s="2">
        <v>0</v>
      </c>
      <c r="G272" s="3">
        <f t="shared" si="0"/>
        <v>515.82140000000004</v>
      </c>
      <c r="H272" s="3">
        <f t="shared" si="1"/>
        <v>0.39999999999997726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1360317.2399999998</v>
      </c>
      <c r="D295" s="2">
        <f>'PR-RAS'!E299</f>
        <v>1651047.3699999999</v>
      </c>
      <c r="E295" s="2">
        <v>0</v>
      </c>
      <c r="F295" s="2">
        <v>0</v>
      </c>
      <c r="G295" s="3">
        <f t="shared" si="12"/>
        <v>1370749.1221199997</v>
      </c>
      <c r="H295" s="3">
        <f t="shared" si="13"/>
        <v>0.6099999996367842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1494.2700000002515</v>
      </c>
      <c r="D296" s="2">
        <f>'PR-RAS'!E300</f>
        <v>0</v>
      </c>
      <c r="E296" s="2">
        <v>0</v>
      </c>
      <c r="F296" s="2">
        <v>0</v>
      </c>
      <c r="G296" s="3">
        <f t="shared" si="12"/>
        <v>440.80965000007416</v>
      </c>
      <c r="H296" s="3">
        <f t="shared" si="13"/>
        <v>0.2700000002514571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178537.26999999979</v>
      </c>
      <c r="E297" s="2">
        <v>0</v>
      </c>
      <c r="F297" s="2">
        <v>0</v>
      </c>
      <c r="G297" s="3">
        <f t="shared" si="12"/>
        <v>105694.06383999987</v>
      </c>
      <c r="H297" s="3">
        <f t="shared" si="13"/>
        <v>0.26999999978579581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89862.34</v>
      </c>
      <c r="D298" s="2">
        <f>'PR-RAS'!E302</f>
        <v>42339.81</v>
      </c>
      <c r="E298" s="2">
        <v>0</v>
      </c>
      <c r="F298" s="2">
        <v>0</v>
      </c>
      <c r="G298" s="3">
        <f t="shared" si="12"/>
        <v>51838.962119999997</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7.0000000000000007E-2</v>
      </c>
      <c r="D300" s="2">
        <f>'PR-RAS'!E304</f>
        <v>203777.6</v>
      </c>
      <c r="E300" s="2">
        <v>0</v>
      </c>
      <c r="F300" s="2">
        <v>0</v>
      </c>
      <c r="G300" s="3">
        <f t="shared" si="12"/>
        <v>121859.02572999999</v>
      </c>
      <c r="H300" s="3">
        <f t="shared" si="13"/>
        <v>0.46999999999417924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773.51</v>
      </c>
      <c r="E301" s="2">
        <v>0</v>
      </c>
      <c r="F301" s="2">
        <v>0</v>
      </c>
      <c r="G301" s="3">
        <f t="shared" si="12"/>
        <v>464.10599999999999</v>
      </c>
      <c r="H301" s="3">
        <f t="shared" si="13"/>
        <v>0.49000000000000909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4658.22</v>
      </c>
      <c r="D355" s="2">
        <f>'PR-RAS'!E360</f>
        <v>17860.849999999999</v>
      </c>
      <c r="E355" s="2">
        <v>0</v>
      </c>
      <c r="F355" s="2">
        <v>0</v>
      </c>
      <c r="G355" s="3">
        <f t="shared" si="12"/>
        <v>14294.491679999999</v>
      </c>
      <c r="H355" s="3">
        <f t="shared" si="13"/>
        <v>0.37000000000170985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4658.22</v>
      </c>
      <c r="D368" s="2">
        <f>'PR-RAS'!E373</f>
        <v>17860.849999999999</v>
      </c>
      <c r="E368" s="2">
        <v>0</v>
      </c>
      <c r="F368" s="2">
        <v>0</v>
      </c>
      <c r="G368" s="3">
        <f t="shared" si="12"/>
        <v>14819.430639999999</v>
      </c>
      <c r="H368" s="3">
        <f t="shared" si="13"/>
        <v>0.37000000000170985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2394.84</v>
      </c>
      <c r="D374" s="2">
        <f>'PR-RAS'!E379</f>
        <v>16267.51</v>
      </c>
      <c r="E374" s="2">
        <v>0</v>
      </c>
      <c r="F374" s="2">
        <v>0</v>
      </c>
      <c r="G374" s="3">
        <f t="shared" si="12"/>
        <v>13028.83778</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1825</v>
      </c>
      <c r="D377" s="2">
        <f>'PR-RAS'!E382</f>
        <v>887.5</v>
      </c>
      <c r="E377" s="2">
        <v>0</v>
      </c>
      <c r="F377" s="2">
        <v>0</v>
      </c>
      <c r="G377" s="3">
        <f t="shared" si="12"/>
        <v>1353.6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569.84</v>
      </c>
      <c r="D381" s="2">
        <f>'PR-RAS'!E386</f>
        <v>15380.01</v>
      </c>
      <c r="E381" s="2">
        <v>0</v>
      </c>
      <c r="F381" s="2">
        <v>0</v>
      </c>
      <c r="G381" s="3">
        <f t="shared" si="12"/>
        <v>11905.346800000001</v>
      </c>
      <c r="H381" s="3">
        <f t="shared" si="13"/>
        <v>0.17000000000018645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2263.38</v>
      </c>
      <c r="D388" s="2">
        <f>'PR-RAS'!E393</f>
        <v>1593.34</v>
      </c>
      <c r="E388" s="2">
        <v>0</v>
      </c>
      <c r="F388" s="2">
        <v>0</v>
      </c>
      <c r="G388" s="3">
        <f t="shared" si="12"/>
        <v>2109.1732199999997</v>
      </c>
      <c r="H388" s="3">
        <f t="shared" si="13"/>
        <v>0.72000000000002728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2263.38</v>
      </c>
      <c r="D389" s="2">
        <f>'PR-RAS'!E394</f>
        <v>1593.34</v>
      </c>
      <c r="E389" s="2">
        <v>0</v>
      </c>
      <c r="F389" s="2">
        <v>0</v>
      </c>
      <c r="G389" s="3">
        <f t="shared" si="12"/>
        <v>2114.6232799999998</v>
      </c>
      <c r="H389" s="3">
        <f t="shared" si="13"/>
        <v>0.72000000000002728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4658.22</v>
      </c>
      <c r="D413" s="2">
        <f>'PR-RAS'!E418</f>
        <v>17860.849999999999</v>
      </c>
      <c r="E413" s="2">
        <v>0</v>
      </c>
      <c r="F413" s="2">
        <v>0</v>
      </c>
      <c r="G413" s="3">
        <f t="shared" si="12"/>
        <v>16636.527039999997</v>
      </c>
      <c r="H413" s="3">
        <f t="shared" si="13"/>
        <v>0.37000000000170985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6494.78</v>
      </c>
      <c r="D415" s="2">
        <f>'PR-RAS'!E420</f>
        <v>0</v>
      </c>
      <c r="E415" s="2">
        <v>0</v>
      </c>
      <c r="F415" s="2">
        <v>0</v>
      </c>
      <c r="G415" s="3">
        <f t="shared" si="12"/>
        <v>2688.8389199999997</v>
      </c>
      <c r="H415" s="3">
        <f t="shared" si="13"/>
        <v>0.22000000000025466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407.55</v>
      </c>
      <c r="D416" s="2">
        <f>'PR-RAS'!E421</f>
        <v>407.55</v>
      </c>
      <c r="E416" s="2">
        <v>0</v>
      </c>
      <c r="F416" s="2">
        <v>0</v>
      </c>
      <c r="G416" s="3">
        <f t="shared" si="12"/>
        <v>507.39975000000004</v>
      </c>
      <c r="H416" s="3">
        <f t="shared" si="13"/>
        <v>0.89999999999997726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1361811.51</v>
      </c>
      <c r="D417" s="2">
        <f>'PR-RAS'!E422</f>
        <v>1472510.1</v>
      </c>
      <c r="E417" s="2">
        <v>0</v>
      </c>
      <c r="F417" s="2">
        <v>0</v>
      </c>
      <c r="G417" s="3">
        <f t="shared" si="12"/>
        <v>1791641.9913599999</v>
      </c>
      <c r="H417" s="3">
        <f t="shared" si="13"/>
        <v>0.59000000008381903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1364975.4599999997</v>
      </c>
      <c r="D418" s="2">
        <f>'PR-RAS'!E423</f>
        <v>1668908.22</v>
      </c>
      <c r="E418" s="2">
        <v>0</v>
      </c>
      <c r="F418" s="2">
        <v>0</v>
      </c>
      <c r="G418" s="3">
        <f t="shared" si="12"/>
        <v>1961064.2222999998</v>
      </c>
      <c r="H418" s="3">
        <f t="shared" si="13"/>
        <v>0.67999999970197678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3163.9499999997206</v>
      </c>
      <c r="D420" s="2">
        <f>'PR-RAS'!E425</f>
        <v>196398.11999999988</v>
      </c>
      <c r="E420" s="2">
        <v>0</v>
      </c>
      <c r="F420" s="2">
        <v>0</v>
      </c>
      <c r="G420" s="3">
        <f t="shared" si="12"/>
        <v>165907.31960999977</v>
      </c>
      <c r="H420" s="3">
        <f t="shared" si="13"/>
        <v>0.17000000015832484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83367.56</v>
      </c>
      <c r="D421" s="2">
        <f>'PR-RAS'!E426</f>
        <v>42339.81</v>
      </c>
      <c r="E421" s="2">
        <v>0</v>
      </c>
      <c r="F421" s="2">
        <v>0</v>
      </c>
      <c r="G421" s="3">
        <f t="shared" si="12"/>
        <v>70579.815600000002</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407.62</v>
      </c>
      <c r="D423" s="2">
        <f>'PR-RAS'!E428</f>
        <v>204185.15</v>
      </c>
      <c r="E423" s="2">
        <v>0</v>
      </c>
      <c r="F423" s="2">
        <v>0</v>
      </c>
      <c r="G423" s="3">
        <f t="shared" si="12"/>
        <v>172504.28224</v>
      </c>
      <c r="H423" s="3">
        <f t="shared" si="13"/>
        <v>0.52999999999417469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37863.800000000003</v>
      </c>
      <c r="D636" s="2">
        <f>'PR-RAS'!E642</f>
        <v>0</v>
      </c>
      <c r="E636" s="2">
        <v>0</v>
      </c>
      <c r="F636" s="2">
        <v>0</v>
      </c>
      <c r="G636" s="3">
        <f t="shared" si="14"/>
        <v>24043.513000000003</v>
      </c>
      <c r="H636" s="3">
        <f t="shared" si="15"/>
        <v>0.19999999999708962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1361811.51</v>
      </c>
      <c r="D637" s="2">
        <f>'PR-RAS'!E643</f>
        <v>1472510.1</v>
      </c>
      <c r="E637" s="2">
        <v>0</v>
      </c>
      <c r="F637" s="2">
        <v>0</v>
      </c>
      <c r="G637" s="3">
        <f t="shared" si="14"/>
        <v>2739144.9675599998</v>
      </c>
      <c r="H637" s="3">
        <f t="shared" si="15"/>
        <v>0.59000000008381903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1364975.4599999997</v>
      </c>
      <c r="D638" s="2">
        <f>'PR-RAS'!E644</f>
        <v>1668908.22</v>
      </c>
      <c r="E638" s="2">
        <v>0</v>
      </c>
      <c r="F638" s="2">
        <v>0</v>
      </c>
      <c r="G638" s="3">
        <f t="shared" si="14"/>
        <v>2995678.4402999999</v>
      </c>
      <c r="H638" s="3">
        <f t="shared" si="15"/>
        <v>0.67999999970197678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3163.9499999997206</v>
      </c>
      <c r="D640" s="2">
        <f>'PR-RAS'!E646</f>
        <v>196398.11999999988</v>
      </c>
      <c r="E640" s="2">
        <v>0</v>
      </c>
      <c r="F640" s="2">
        <v>0</v>
      </c>
      <c r="G640" s="3">
        <f t="shared" si="14"/>
        <v>253018.56140999967</v>
      </c>
      <c r="H640" s="3">
        <f t="shared" si="15"/>
        <v>0.17000000015832484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45503.759999999995</v>
      </c>
      <c r="D641" s="2">
        <f>'PR-RAS'!E647</f>
        <v>42339.81</v>
      </c>
      <c r="E641" s="2">
        <v>0</v>
      </c>
      <c r="F641" s="2">
        <v>0</v>
      </c>
      <c r="G641" s="3">
        <f t="shared" si="14"/>
        <v>83317.363199999993</v>
      </c>
      <c r="H641" s="3">
        <f t="shared" si="15"/>
        <v>0.430000000007567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42339.810000000274</v>
      </c>
      <c r="D643" s="2">
        <f>'PR-RAS'!E649</f>
        <v>0</v>
      </c>
      <c r="E643" s="2">
        <v>0</v>
      </c>
      <c r="F643" s="2">
        <v>0</v>
      </c>
      <c r="G643" s="3">
        <f t="shared" si="14"/>
        <v>27182.158020000177</v>
      </c>
      <c r="H643" s="3">
        <f t="shared" si="15"/>
        <v>0.18999999972584192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154058.30999999988</v>
      </c>
      <c r="E644" s="2">
        <v>0</v>
      </c>
      <c r="F644" s="2">
        <v>0</v>
      </c>
      <c r="G644" s="3">
        <f t="shared" si="14"/>
        <v>198118.98665999985</v>
      </c>
      <c r="H644" s="3">
        <f t="shared" si="15"/>
        <v>0.30999999988125637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41</v>
      </c>
      <c r="E653" s="2">
        <v>0</v>
      </c>
      <c r="F653" s="2">
        <v>0</v>
      </c>
      <c r="G653" s="3">
        <f t="shared" si="14"/>
        <v>80.195999999999998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1217576.74</v>
      </c>
      <c r="D676" s="2">
        <f>'PR-RAS'!E683</f>
        <v>1324334.8500000001</v>
      </c>
      <c r="E676" s="2">
        <v>0</v>
      </c>
      <c r="F676" s="2">
        <v>0</v>
      </c>
      <c r="G676" s="3">
        <f t="shared" si="14"/>
        <v>2609716.3470000005</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51505.09</v>
      </c>
      <c r="D695" s="2">
        <f>'PR-RAS'!E702</f>
        <v>0</v>
      </c>
      <c r="E695" s="2">
        <v>0</v>
      </c>
      <c r="F695" s="2">
        <v>0</v>
      </c>
      <c r="G695" s="3">
        <f t="shared" si="14"/>
        <v>35744.532459999995</v>
      </c>
      <c r="H695" s="3">
        <f t="shared" si="15"/>
        <v>8.999999999650754E-2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5321.22</v>
      </c>
      <c r="D696" s="2">
        <f>'PR-RAS'!E703</f>
        <v>19450.150000000001</v>
      </c>
      <c r="E696" s="2">
        <v>0</v>
      </c>
      <c r="F696" s="2">
        <v>0</v>
      </c>
      <c r="G696" s="3">
        <f t="shared" si="14"/>
        <v>30733.956399999999</v>
      </c>
      <c r="H696" s="3">
        <f t="shared" si="15"/>
        <v>0.37000000000170985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19687.240000000002</v>
      </c>
      <c r="D717" s="2">
        <f>'PR-RAS'!E724</f>
        <v>13506.83</v>
      </c>
      <c r="E717" s="2">
        <v>0</v>
      </c>
      <c r="F717" s="2">
        <v>0</v>
      </c>
      <c r="G717" s="3">
        <f t="shared" si="14"/>
        <v>33437.844400000002</v>
      </c>
      <c r="H717" s="3">
        <f t="shared" si="15"/>
        <v>0.41000000000167347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5600</v>
      </c>
      <c r="D725" s="2">
        <f>'PR-RAS'!E732</f>
        <v>0</v>
      </c>
      <c r="E725" s="2">
        <v>0</v>
      </c>
      <c r="F725" s="2">
        <v>0</v>
      </c>
      <c r="G725" s="3">
        <f t="shared" si="14"/>
        <v>4054.4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7212.8</v>
      </c>
      <c r="D727" s="2">
        <f>'PR-RAS'!E734</f>
        <v>8892.76</v>
      </c>
      <c r="E727" s="2">
        <v>0</v>
      </c>
      <c r="F727" s="2">
        <v>0</v>
      </c>
      <c r="G727" s="3">
        <f t="shared" si="14"/>
        <v>18148.780319999998</v>
      </c>
      <c r="H727" s="3">
        <f t="shared" si="15"/>
        <v>0.43999999999959982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1274.1600000000001</v>
      </c>
      <c r="D729" s="2">
        <f>'PR-RAS'!E736</f>
        <v>1240</v>
      </c>
      <c r="E729" s="2">
        <v>0</v>
      </c>
      <c r="F729" s="2">
        <v>0</v>
      </c>
      <c r="G729" s="3">
        <f t="shared" si="14"/>
        <v>2733.0284799999999</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7950.11</v>
      </c>
      <c r="D731" s="2">
        <f>'PR-RAS'!E738</f>
        <v>18442.5</v>
      </c>
      <c r="E731" s="2">
        <v>0</v>
      </c>
      <c r="F731" s="2">
        <v>0</v>
      </c>
      <c r="G731" s="3">
        <f t="shared" si="14"/>
        <v>32729.630300000001</v>
      </c>
      <c r="H731" s="3">
        <f t="shared" si="15"/>
        <v>0.60999999999967258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206.25</v>
      </c>
      <c r="E843" s="2">
        <v>0</v>
      </c>
      <c r="F843" s="2">
        <v>0</v>
      </c>
      <c r="G843" s="3">
        <f t="shared" si="34"/>
        <v>347.32499999999999</v>
      </c>
      <c r="H843" s="3">
        <f t="shared" si="35"/>
        <v>0.25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175010.98000000004</v>
      </c>
      <c r="D1011" s="7">
        <f>BILANCA!E6</f>
        <v>408340.04999999993</v>
      </c>
      <c r="E1011" s="7">
        <v>0</v>
      </c>
      <c r="F1011" s="7">
        <v>0</v>
      </c>
      <c r="G1011" s="8">
        <f t="shared" ref="G1011:G1306" si="38">B1011/1000*C1011+B1011/500*D1011</f>
        <v>991.69107999999994</v>
      </c>
      <c r="H1011" s="8">
        <f t="shared" si="35"/>
        <v>6.9999999890569597E-2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130562.06000000003</v>
      </c>
      <c r="D1012" s="2">
        <f>BILANCA!E7</f>
        <v>152656.01999999999</v>
      </c>
      <c r="E1012" s="2">
        <v>0</v>
      </c>
      <c r="F1012" s="2">
        <v>0</v>
      </c>
      <c r="G1012" s="3">
        <f t="shared" si="38"/>
        <v>871.7482</v>
      </c>
      <c r="H1012" s="3">
        <f t="shared" si="35"/>
        <v>8.0000000016298145E-2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130562.06000000003</v>
      </c>
      <c r="D1017" s="2">
        <f>BILANCA!E12</f>
        <v>152656.01999999999</v>
      </c>
      <c r="E1017" s="2">
        <v>0</v>
      </c>
      <c r="F1017" s="2">
        <v>0</v>
      </c>
      <c r="G1017" s="3">
        <f t="shared" si="38"/>
        <v>3051.1187</v>
      </c>
      <c r="H1017" s="3">
        <f t="shared" si="35"/>
        <v>8.0000000016298145E-2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945.29999999999927</v>
      </c>
      <c r="D1018" s="2">
        <f>BILANCA!E13</f>
        <v>657.67000000000007</v>
      </c>
      <c r="E1018" s="2">
        <v>0</v>
      </c>
      <c r="F1018" s="2">
        <v>0</v>
      </c>
      <c r="G1018" s="3">
        <f t="shared" si="38"/>
        <v>18.085119999999996</v>
      </c>
      <c r="H1018" s="3">
        <f t="shared" si="35"/>
        <v>0.62999999999919964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9738.64</v>
      </c>
      <c r="D1019" s="2">
        <f>BILANCA!E14</f>
        <v>9738.64</v>
      </c>
      <c r="E1019" s="2">
        <v>0</v>
      </c>
      <c r="F1019" s="2">
        <v>0</v>
      </c>
      <c r="G1019" s="3">
        <f t="shared" si="38"/>
        <v>262.94327999999996</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8793.34</v>
      </c>
      <c r="D1023" s="2">
        <f>BILANCA!E18</f>
        <v>9080.9699999999993</v>
      </c>
      <c r="E1023" s="2">
        <v>0</v>
      </c>
      <c r="F1023" s="2">
        <v>0</v>
      </c>
      <c r="G1023" s="3">
        <f t="shared" si="38"/>
        <v>350.41863999999998</v>
      </c>
      <c r="H1023" s="3">
        <f t="shared" si="35"/>
        <v>0.37000000000080036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88400.22000000003</v>
      </c>
      <c r="D1024" s="2">
        <f>BILANCA!E19</f>
        <v>118581.98999999999</v>
      </c>
      <c r="E1024" s="2">
        <v>0</v>
      </c>
      <c r="F1024" s="2">
        <v>0</v>
      </c>
      <c r="G1024" s="3">
        <f t="shared" si="38"/>
        <v>4557.8987999999999</v>
      </c>
      <c r="H1024" s="3">
        <f t="shared" si="35"/>
        <v>0.23000000003958121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160684.85</v>
      </c>
      <c r="D1025" s="2">
        <f>BILANCA!E20</f>
        <v>160684.85</v>
      </c>
      <c r="E1025" s="2">
        <v>0</v>
      </c>
      <c r="F1025" s="2">
        <v>0</v>
      </c>
      <c r="G1025" s="3">
        <f t="shared" si="38"/>
        <v>7230.8182500000003</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2258.29</v>
      </c>
      <c r="D1026" s="2">
        <f>BILANCA!E21</f>
        <v>49985.29</v>
      </c>
      <c r="E1026" s="2">
        <v>0</v>
      </c>
      <c r="F1026" s="2">
        <v>0</v>
      </c>
      <c r="G1026" s="3">
        <f t="shared" si="38"/>
        <v>1635.66192</v>
      </c>
      <c r="H1026" s="3">
        <f t="shared" si="35"/>
        <v>0.58000000000083674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22607.51</v>
      </c>
      <c r="D1027" s="2">
        <f>BILANCA!E22</f>
        <v>23495.01</v>
      </c>
      <c r="E1027" s="2">
        <v>0</v>
      </c>
      <c r="F1027" s="2">
        <v>0</v>
      </c>
      <c r="G1027" s="3">
        <f t="shared" si="38"/>
        <v>1183.1580100000001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837.02</v>
      </c>
      <c r="D1029" s="2">
        <f>BILANCA!E24</f>
        <v>837.02</v>
      </c>
      <c r="E1029" s="2">
        <v>0</v>
      </c>
      <c r="F1029" s="2">
        <v>0</v>
      </c>
      <c r="G1029" s="3">
        <f t="shared" si="38"/>
        <v>47.710139999999996</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527.88</v>
      </c>
      <c r="D1030" s="2">
        <f>BILANCA!E25</f>
        <v>527.88</v>
      </c>
      <c r="E1030" s="2">
        <v>0</v>
      </c>
      <c r="F1030" s="2">
        <v>0</v>
      </c>
      <c r="G1030" s="3">
        <f t="shared" si="38"/>
        <v>31.672800000000002</v>
      </c>
      <c r="H1030" s="3">
        <f t="shared" si="35"/>
        <v>0.24000000000000909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74197.69</v>
      </c>
      <c r="D1031" s="2">
        <f>BILANCA!E26</f>
        <v>74197.69</v>
      </c>
      <c r="E1031" s="2">
        <v>0</v>
      </c>
      <c r="F1031" s="2">
        <v>0</v>
      </c>
      <c r="G1031" s="3">
        <f t="shared" si="38"/>
        <v>4674.4544700000006</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172713.02</v>
      </c>
      <c r="D1033" s="2">
        <f>BILANCA!E28</f>
        <v>191145.75</v>
      </c>
      <c r="E1033" s="2">
        <v>0</v>
      </c>
      <c r="F1033" s="2">
        <v>0</v>
      </c>
      <c r="G1033" s="3">
        <f t="shared" si="38"/>
        <v>12765.10396</v>
      </c>
      <c r="H1033" s="3">
        <f t="shared" si="35"/>
        <v>0.26999999998952262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1789.94</v>
      </c>
      <c r="D1034" s="2">
        <f>BILANCA!E29</f>
        <v>1789.94</v>
      </c>
      <c r="E1034" s="2">
        <v>0</v>
      </c>
      <c r="F1034" s="2">
        <v>0</v>
      </c>
      <c r="G1034" s="3">
        <f t="shared" si="38"/>
        <v>128.87568000000002</v>
      </c>
      <c r="H1034" s="3">
        <f t="shared" si="35"/>
        <v>0.11999999999989086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1789.94</v>
      </c>
      <c r="D1035" s="2">
        <f>BILANCA!E30</f>
        <v>1789.94</v>
      </c>
      <c r="E1035" s="2">
        <v>0</v>
      </c>
      <c r="F1035" s="2">
        <v>0</v>
      </c>
      <c r="G1035" s="3">
        <f t="shared" si="38"/>
        <v>134.24550000000002</v>
      </c>
      <c r="H1035" s="3">
        <f t="shared" si="35"/>
        <v>0.11999999999989086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38134.539999999994</v>
      </c>
      <c r="D1040" s="2">
        <f>BILANCA!E35</f>
        <v>30334.359999999997</v>
      </c>
      <c r="E1040" s="2">
        <v>0</v>
      </c>
      <c r="F1040" s="2">
        <v>0</v>
      </c>
      <c r="G1040" s="3">
        <f t="shared" si="38"/>
        <v>2964.0977999999996</v>
      </c>
      <c r="H1040" s="3">
        <f t="shared" si="35"/>
        <v>0.82000000000334694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47112.2</v>
      </c>
      <c r="D1041" s="2">
        <f>BILANCA!E36</f>
        <v>48064.1</v>
      </c>
      <c r="E1041" s="2">
        <v>0</v>
      </c>
      <c r="F1041" s="2">
        <v>0</v>
      </c>
      <c r="G1041" s="3">
        <f t="shared" si="38"/>
        <v>4440.4524000000001</v>
      </c>
      <c r="H1041" s="3">
        <f t="shared" si="35"/>
        <v>0.29999999999563443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8977.66</v>
      </c>
      <c r="D1045" s="2">
        <f>BILANCA!E40</f>
        <v>17729.740000000002</v>
      </c>
      <c r="E1045" s="2">
        <v>0</v>
      </c>
      <c r="F1045" s="2">
        <v>0</v>
      </c>
      <c r="G1045" s="3">
        <f t="shared" si="38"/>
        <v>1555.2999000000002</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1292.06</v>
      </c>
      <c r="D1050" s="2">
        <f>BILANCA!E45</f>
        <v>1292.06</v>
      </c>
      <c r="E1050" s="2">
        <v>0</v>
      </c>
      <c r="F1050" s="2">
        <v>0</v>
      </c>
      <c r="G1050" s="3">
        <f t="shared" si="38"/>
        <v>155.0472</v>
      </c>
      <c r="H1050" s="3">
        <f t="shared" si="35"/>
        <v>0.11999999999989086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1292.06</v>
      </c>
      <c r="D1052" s="2">
        <f>BILANCA!E47</f>
        <v>1292.06</v>
      </c>
      <c r="E1052" s="2">
        <v>0</v>
      </c>
      <c r="F1052" s="2">
        <v>0</v>
      </c>
      <c r="G1052" s="3">
        <f t="shared" si="38"/>
        <v>162.79955999999999</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14651.19</v>
      </c>
      <c r="D1059" s="2">
        <f>BILANCA!E54</f>
        <v>15675.87</v>
      </c>
      <c r="E1059" s="2">
        <v>0</v>
      </c>
      <c r="F1059" s="2">
        <v>0</v>
      </c>
      <c r="G1059" s="3">
        <f t="shared" si="38"/>
        <v>2254.1435700000002</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14651.19</v>
      </c>
      <c r="D1060" s="2">
        <f>BILANCA!E55</f>
        <v>15675.87</v>
      </c>
      <c r="E1060" s="2">
        <v>0</v>
      </c>
      <c r="F1060" s="2">
        <v>0</v>
      </c>
      <c r="G1060" s="3">
        <f t="shared" si="38"/>
        <v>2300.1465000000003</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44448.92</v>
      </c>
      <c r="D1074" s="2">
        <f>BILANCA!E69</f>
        <v>255684.02999999997</v>
      </c>
      <c r="E1074" s="2">
        <v>0</v>
      </c>
      <c r="F1074" s="2">
        <v>0</v>
      </c>
      <c r="G1074" s="3">
        <f t="shared" si="38"/>
        <v>35572.286719999996</v>
      </c>
      <c r="H1074" s="3">
        <f t="shared" si="35"/>
        <v>0.10999999997147825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284.95999999999998</v>
      </c>
      <c r="D1087" s="2">
        <f>BILANCA!E82</f>
        <v>582.75</v>
      </c>
      <c r="E1087" s="2">
        <v>0</v>
      </c>
      <c r="F1087" s="2">
        <v>0</v>
      </c>
      <c r="G1087" s="3">
        <f t="shared" si="38"/>
        <v>111.68541999999999</v>
      </c>
      <c r="H1087" s="3">
        <f t="shared" si="35"/>
        <v>0.29000000000002046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233.7</v>
      </c>
      <c r="D1090" s="2">
        <f>BILANCA!E85</f>
        <v>233.7</v>
      </c>
      <c r="E1090" s="2">
        <v>0</v>
      </c>
      <c r="F1090" s="2">
        <v>0</v>
      </c>
      <c r="G1090" s="3">
        <f t="shared" si="38"/>
        <v>56.087999999999994</v>
      </c>
      <c r="H1090" s="3">
        <f t="shared" si="35"/>
        <v>0.60000000000002274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51.26</v>
      </c>
      <c r="D1092" s="2">
        <f>BILANCA!E87</f>
        <v>349.05</v>
      </c>
      <c r="E1092" s="2">
        <v>0</v>
      </c>
      <c r="F1092" s="2">
        <v>0</v>
      </c>
      <c r="G1092" s="3">
        <f t="shared" si="38"/>
        <v>61.447520000000004</v>
      </c>
      <c r="H1092" s="3">
        <f t="shared" si="35"/>
        <v>0.31000000000000938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43756.409999999996</v>
      </c>
      <c r="D1152" s="2">
        <f>BILANCA!E147</f>
        <v>254693.72999999998</v>
      </c>
      <c r="E1152" s="2">
        <v>0</v>
      </c>
      <c r="F1152" s="2">
        <v>0</v>
      </c>
      <c r="G1152" s="3">
        <f t="shared" si="38"/>
        <v>78546.429539999997</v>
      </c>
      <c r="H1152" s="3">
        <f t="shared" si="41"/>
        <v>0.68000000001484295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203004.02</v>
      </c>
      <c r="E1155" s="2">
        <v>0</v>
      </c>
      <c r="F1155" s="2">
        <v>0</v>
      </c>
      <c r="G1155" s="3">
        <f t="shared" si="38"/>
        <v>58871.165799999995</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119034.93</v>
      </c>
      <c r="E1161" s="2">
        <v>0</v>
      </c>
      <c r="F1161" s="2">
        <v>0</v>
      </c>
      <c r="G1161" s="3">
        <f t="shared" si="38"/>
        <v>35948.548859999995</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83969.09</v>
      </c>
      <c r="E1163" s="2">
        <v>0</v>
      </c>
      <c r="F1163" s="2">
        <v>0</v>
      </c>
      <c r="G1163" s="3">
        <f t="shared" si="38"/>
        <v>25694.541539999998</v>
      </c>
      <c r="H1163" s="3">
        <f t="shared" si="41"/>
        <v>8.999999999650754E-2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7.0000000000000007E-2</v>
      </c>
      <c r="D1164" s="2">
        <f>BILANCA!E159</f>
        <v>7.0000000000000007E-2</v>
      </c>
      <c r="E1164" s="2">
        <v>0</v>
      </c>
      <c r="F1164" s="2">
        <v>0</v>
      </c>
      <c r="G1164" s="3">
        <f t="shared" si="38"/>
        <v>3.2340000000000008E-2</v>
      </c>
      <c r="H1164" s="3">
        <f t="shared" si="41"/>
        <v>0.14000000000000001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773.51</v>
      </c>
      <c r="E1166" s="2">
        <v>0</v>
      </c>
      <c r="F1166" s="2">
        <v>0</v>
      </c>
      <c r="G1166" s="3">
        <f t="shared" si="38"/>
        <v>241.33511999999999</v>
      </c>
      <c r="H1166" s="3">
        <f t="shared" si="41"/>
        <v>0.49000000000000909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43756.34</v>
      </c>
      <c r="D1167" s="2">
        <f>BILANCA!E162</f>
        <v>50916.13</v>
      </c>
      <c r="E1167" s="2">
        <v>0</v>
      </c>
      <c r="F1167" s="2">
        <v>0</v>
      </c>
      <c r="G1167" s="3">
        <f t="shared" si="38"/>
        <v>22857.410199999998</v>
      </c>
      <c r="H1167" s="3">
        <f t="shared" si="41"/>
        <v>0.4699999999938882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407.55</v>
      </c>
      <c r="D1170" s="2">
        <f>BILANCA!E165</f>
        <v>407.55</v>
      </c>
      <c r="E1170" s="2">
        <v>0</v>
      </c>
      <c r="F1170" s="2">
        <v>0</v>
      </c>
      <c r="G1170" s="3">
        <f t="shared" si="38"/>
        <v>195.624</v>
      </c>
      <c r="H1170" s="3">
        <f t="shared" si="41"/>
        <v>0.89999999999997726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407.55</v>
      </c>
      <c r="D1172" s="2">
        <f>BILANCA!E167</f>
        <v>407.55</v>
      </c>
      <c r="E1172" s="2">
        <v>0</v>
      </c>
      <c r="F1172" s="2">
        <v>0</v>
      </c>
      <c r="G1172" s="3">
        <f t="shared" si="38"/>
        <v>198.0693</v>
      </c>
      <c r="H1172" s="3">
        <f t="shared" si="41"/>
        <v>0.89999999999997726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175010.98</v>
      </c>
      <c r="D1180" s="2">
        <f>BILANCA!E176</f>
        <v>408340.04999999993</v>
      </c>
      <c r="E1180" s="2">
        <v>0</v>
      </c>
      <c r="F1180" s="2">
        <v>0</v>
      </c>
      <c r="G1180" s="3">
        <f t="shared" si="38"/>
        <v>168587.48360000001</v>
      </c>
      <c r="H1180" s="3">
        <f t="shared" si="41"/>
        <v>6.9999999919673428E-2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1701.48</v>
      </c>
      <c r="D1181" s="2">
        <f>BILANCA!E177</f>
        <v>205557.18</v>
      </c>
      <c r="E1181" s="2">
        <v>0</v>
      </c>
      <c r="F1181" s="2">
        <v>0</v>
      </c>
      <c r="G1181" s="3">
        <f t="shared" si="38"/>
        <v>70591.508640000015</v>
      </c>
      <c r="H1181" s="3">
        <f t="shared" si="41"/>
        <v>0.65999999999303327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1701.48</v>
      </c>
      <c r="D1182" s="2">
        <f>BILANCA!E178</f>
        <v>124247.39</v>
      </c>
      <c r="E1182" s="2">
        <v>0</v>
      </c>
      <c r="F1182" s="2">
        <v>0</v>
      </c>
      <c r="G1182" s="3">
        <f t="shared" si="38"/>
        <v>43033.756719999998</v>
      </c>
      <c r="H1182" s="3">
        <f t="shared" si="41"/>
        <v>0.86999999999943611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121864.57</v>
      </c>
      <c r="E1183" s="2">
        <v>0</v>
      </c>
      <c r="F1183" s="2">
        <v>0</v>
      </c>
      <c r="G1183" s="3">
        <f t="shared" si="38"/>
        <v>42165.141219999998</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1457.94</v>
      </c>
      <c r="D1184" s="2">
        <f>BILANCA!E180</f>
        <v>2139.2800000000002</v>
      </c>
      <c r="E1184" s="2">
        <v>0</v>
      </c>
      <c r="F1184" s="2">
        <v>0</v>
      </c>
      <c r="G1184" s="3">
        <f t="shared" si="38"/>
        <v>998.15099999999995</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243.54</v>
      </c>
      <c r="D1200" s="2">
        <f>BILANCA!E196</f>
        <v>243.54</v>
      </c>
      <c r="E1200" s="2">
        <v>0</v>
      </c>
      <c r="F1200" s="2">
        <v>0</v>
      </c>
      <c r="G1200" s="3">
        <f t="shared" si="38"/>
        <v>138.81779999999998</v>
      </c>
      <c r="H1200" s="3">
        <f t="shared" si="41"/>
        <v>0.92000000000001592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81309.789999999994</v>
      </c>
      <c r="E1251" s="2">
        <v>0</v>
      </c>
      <c r="F1251" s="2">
        <v>0</v>
      </c>
      <c r="G1251" s="3">
        <f>B1251/1000*C1251+B1251/500*D1251</f>
        <v>39191.318779999994</v>
      </c>
      <c r="H1251" s="3">
        <f>ABS(C1251-ROUND(C1251,0))+ABS(D1251-ROUND(D1251,0))</f>
        <v>0.21000000000640284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173309.5</v>
      </c>
      <c r="D1255" s="2">
        <f>BILANCA!E251</f>
        <v>202782.86999999997</v>
      </c>
      <c r="E1255" s="2">
        <v>0</v>
      </c>
      <c r="F1255" s="2">
        <v>0</v>
      </c>
      <c r="G1255" s="3">
        <f t="shared" si="38"/>
        <v>141824.4338</v>
      </c>
      <c r="H1255" s="3">
        <f t="shared" si="41"/>
        <v>0.63000000003376044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130562.07</v>
      </c>
      <c r="D1256" s="2">
        <f>BILANCA!E252</f>
        <v>152656.03</v>
      </c>
      <c r="E1256" s="2">
        <v>0</v>
      </c>
      <c r="F1256" s="2">
        <v>0</v>
      </c>
      <c r="G1256" s="3">
        <f t="shared" si="38"/>
        <v>107225.03598</v>
      </c>
      <c r="H1256" s="3">
        <f t="shared" si="41"/>
        <v>0.10000000000582077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130562.07</v>
      </c>
      <c r="D1257" s="2">
        <f>BILANCA!E253</f>
        <v>152656.03</v>
      </c>
      <c r="E1257" s="2">
        <v>0</v>
      </c>
      <c r="F1257" s="2">
        <v>0</v>
      </c>
      <c r="G1257" s="3">
        <f t="shared" si="38"/>
        <v>107660.91011</v>
      </c>
      <c r="H1257" s="3">
        <f t="shared" si="41"/>
        <v>0.10000000000582077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42339.81</v>
      </c>
      <c r="D1259" s="2">
        <f>BILANCA!E255</f>
        <v>-154058.31</v>
      </c>
      <c r="E1259" s="2">
        <v>0</v>
      </c>
      <c r="F1259" s="2">
        <v>0</v>
      </c>
      <c r="G1259" s="3">
        <f t="shared" si="38"/>
        <v>-66178.425690000004</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91356.61</v>
      </c>
      <c r="D1260" s="2">
        <f>BILANCA!E256</f>
        <v>0</v>
      </c>
      <c r="E1260" s="2">
        <v>0</v>
      </c>
      <c r="F1260" s="2">
        <v>0</v>
      </c>
      <c r="G1260" s="3">
        <f t="shared" si="38"/>
        <v>22839.1525</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91356.61</v>
      </c>
      <c r="D1261" s="2">
        <f>BILANCA!E257</f>
        <v>0</v>
      </c>
      <c r="E1261" s="2">
        <v>0</v>
      </c>
      <c r="F1261" s="2">
        <v>0</v>
      </c>
      <c r="G1261" s="3">
        <f t="shared" si="38"/>
        <v>22930.509109999999</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49016.800000000003</v>
      </c>
      <c r="D1264" s="2">
        <f>BILANCA!E260</f>
        <v>154058.31</v>
      </c>
      <c r="E1264" s="2">
        <v>0</v>
      </c>
      <c r="F1264" s="2">
        <v>0</v>
      </c>
      <c r="G1264" s="3">
        <f t="shared" si="38"/>
        <v>90711.888680000004</v>
      </c>
      <c r="H1264" s="3">
        <f t="shared" si="41"/>
        <v>0.50999999999476131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87180.66</v>
      </c>
      <c r="E1265" s="2">
        <v>0</v>
      </c>
      <c r="F1265" s="2">
        <v>0</v>
      </c>
      <c r="G1265" s="3">
        <f t="shared" si="38"/>
        <v>44462.136600000005</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11153</v>
      </c>
      <c r="D1266" s="2">
        <f>BILANCA!E262</f>
        <v>29013.85</v>
      </c>
      <c r="E1266" s="2">
        <v>0</v>
      </c>
      <c r="F1266" s="2">
        <v>0</v>
      </c>
      <c r="G1266" s="3">
        <f t="shared" si="38"/>
        <v>17710.2592</v>
      </c>
      <c r="H1266" s="3">
        <f t="shared" si="41"/>
        <v>0.15000000000145519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37863.800000000003</v>
      </c>
      <c r="D1267" s="2">
        <f>BILANCA!E263</f>
        <v>37863.800000000003</v>
      </c>
      <c r="E1267" s="2">
        <v>0</v>
      </c>
      <c r="F1267" s="2">
        <v>0</v>
      </c>
      <c r="G1267" s="3">
        <f t="shared" si="38"/>
        <v>29192.989800000003</v>
      </c>
      <c r="H1267" s="3">
        <f t="shared" si="41"/>
        <v>0.39999999999417923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7.0000000000000007E-2</v>
      </c>
      <c r="D1278" s="2">
        <f>BILANCA!E274</f>
        <v>203777.59999999998</v>
      </c>
      <c r="E1278" s="2">
        <v>0</v>
      </c>
      <c r="F1278" s="2">
        <v>0</v>
      </c>
      <c r="G1278" s="3">
        <f t="shared" si="38"/>
        <v>109224.81236</v>
      </c>
      <c r="H1278" s="3">
        <f t="shared" si="41"/>
        <v>0.47000000002328307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203004.02</v>
      </c>
      <c r="E1281" s="2">
        <v>0</v>
      </c>
      <c r="F1281" s="2">
        <v>0</v>
      </c>
      <c r="G1281" s="3">
        <f t="shared" si="48"/>
        <v>110028.17884000001</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119034.93</v>
      </c>
      <c r="E1287" s="2">
        <v>0</v>
      </c>
      <c r="F1287" s="2">
        <v>0</v>
      </c>
      <c r="G1287" s="3">
        <f t="shared" si="48"/>
        <v>65945.351219999997</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83969.09</v>
      </c>
      <c r="E1289" s="2">
        <v>0</v>
      </c>
      <c r="F1289" s="2">
        <v>0</v>
      </c>
      <c r="G1289" s="3">
        <f t="shared" si="48"/>
        <v>46854.752220000002</v>
      </c>
      <c r="H1289" s="3">
        <f t="shared" si="49"/>
        <v>8.999999999650754E-2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7.0000000000000007E-2</v>
      </c>
      <c r="D1290" s="2">
        <f>BILANCA!E286</f>
        <v>7.0000000000000007E-2</v>
      </c>
      <c r="E1290" s="2">
        <v>0</v>
      </c>
      <c r="F1290" s="2">
        <v>0</v>
      </c>
      <c r="G1290" s="3">
        <f t="shared" si="48"/>
        <v>5.8800000000000005E-2</v>
      </c>
      <c r="H1290" s="3">
        <f t="shared" si="49"/>
        <v>0.14000000000000001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773.51</v>
      </c>
      <c r="E1292" s="2">
        <v>0</v>
      </c>
      <c r="F1292" s="2">
        <v>0</v>
      </c>
      <c r="G1292" s="3">
        <f t="shared" si="48"/>
        <v>436.25963999999993</v>
      </c>
      <c r="H1292" s="3">
        <f t="shared" si="49"/>
        <v>0.49000000000000909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407.55</v>
      </c>
      <c r="D1295" s="2">
        <f>BILANCA!E291</f>
        <v>407.55</v>
      </c>
      <c r="E1295" s="2">
        <v>0</v>
      </c>
      <c r="F1295" s="2">
        <v>0</v>
      </c>
      <c r="G1295" s="3">
        <f t="shared" si="38"/>
        <v>348.45524999999998</v>
      </c>
      <c r="H1295" s="3">
        <f t="shared" si="41"/>
        <v>0.89999999999997726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407.55</v>
      </c>
      <c r="D1297" s="2">
        <f>BILANCA!E293</f>
        <v>407.55</v>
      </c>
      <c r="E1297" s="2">
        <v>0</v>
      </c>
      <c r="F1297" s="2">
        <v>0</v>
      </c>
      <c r="G1297" s="3">
        <f t="shared" si="50"/>
        <v>350.90054999999995</v>
      </c>
      <c r="H1297" s="3">
        <f t="shared" si="51"/>
        <v>0.89999999999997726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101265</v>
      </c>
      <c r="E1301" s="2">
        <v>0</v>
      </c>
      <c r="F1301" s="2">
        <v>0</v>
      </c>
      <c r="G1301" s="3">
        <f t="shared" si="38"/>
        <v>58936.229999999996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101265</v>
      </c>
      <c r="E1302" s="2">
        <v>0</v>
      </c>
      <c r="F1302" s="2">
        <v>0</v>
      </c>
      <c r="G1302" s="3">
        <f t="shared" si="38"/>
        <v>59138.759999999995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43756.41</v>
      </c>
      <c r="D1305" s="2">
        <f>BILANCA!E302</f>
        <v>51689.64</v>
      </c>
      <c r="E1305" s="2">
        <v>0</v>
      </c>
      <c r="F1305" s="2">
        <v>0</v>
      </c>
      <c r="G1305" s="3">
        <f t="shared" si="38"/>
        <v>43405.028550000003</v>
      </c>
      <c r="H1305" s="3">
        <f t="shared" si="41"/>
        <v>0.77000000000407454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203004.09</v>
      </c>
      <c r="E1306" s="2">
        <v>0</v>
      </c>
      <c r="F1306" s="2">
        <v>0</v>
      </c>
      <c r="G1306" s="3">
        <f t="shared" si="38"/>
        <v>120178.42128</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407.55</v>
      </c>
      <c r="D1308" s="2">
        <f>BILANCA!E305</f>
        <v>407.55</v>
      </c>
      <c r="E1308" s="2">
        <v>0</v>
      </c>
      <c r="F1308" s="2">
        <v>0</v>
      </c>
      <c r="G1308" s="3">
        <f t="shared" ref="G1308:G1581" si="52">B1308/1000*C1308+B1308/500*D1308</f>
        <v>364.34969999999998</v>
      </c>
      <c r="H1308" s="3">
        <f t="shared" si="41"/>
        <v>0.89999999999997726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23.85</v>
      </c>
      <c r="D1311" s="2">
        <f>BILANCA!E308</f>
        <v>321.64</v>
      </c>
      <c r="E1311" s="2">
        <v>0</v>
      </c>
      <c r="F1311" s="2">
        <v>0</v>
      </c>
      <c r="G1311" s="3">
        <f t="shared" si="52"/>
        <v>200.80613</v>
      </c>
      <c r="H1311" s="3">
        <f t="shared" si="41"/>
        <v>0.51000000000001222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27.41</v>
      </c>
      <c r="D1312" s="2">
        <f>BILANCA!E309</f>
        <v>27.41</v>
      </c>
      <c r="E1312" s="2">
        <v>0</v>
      </c>
      <c r="F1312" s="2">
        <v>0</v>
      </c>
      <c r="G1312" s="3">
        <f t="shared" si="52"/>
        <v>24.833460000000002</v>
      </c>
      <c r="H1312" s="3">
        <f t="shared" si="41"/>
        <v>0.82000000000000028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43756.34</v>
      </c>
      <c r="D1338" s="2">
        <f>BILANCA!E335</f>
        <v>50916.13</v>
      </c>
      <c r="E1338" s="2">
        <v>0</v>
      </c>
      <c r="F1338" s="2">
        <v>0</v>
      </c>
      <c r="G1338" s="3">
        <f t="shared" si="52"/>
        <v>47753.060799999999</v>
      </c>
      <c r="H1338" s="3">
        <f t="shared" si="41"/>
        <v>0.4699999999938882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1701.48</v>
      </c>
      <c r="D1339" s="2">
        <f>BILANCA!E336</f>
        <v>0</v>
      </c>
      <c r="E1339" s="2">
        <v>0</v>
      </c>
      <c r="F1339" s="2">
        <v>0</v>
      </c>
      <c r="G1339" s="3">
        <f t="shared" si="52"/>
        <v>559.78692000000001</v>
      </c>
      <c r="H1339" s="3">
        <f t="shared" si="41"/>
        <v>0.48000000000001819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124247.39</v>
      </c>
      <c r="E1340" s="2">
        <v>0</v>
      </c>
      <c r="F1340" s="2">
        <v>0</v>
      </c>
      <c r="G1340" s="3">
        <f t="shared" si="52"/>
        <v>82003.277400000006</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81012</v>
      </c>
      <c r="E1374" s="2">
        <v>0</v>
      </c>
      <c r="F1374" s="2">
        <v>0</v>
      </c>
      <c r="G1374" s="3">
        <f t="shared" si="59"/>
        <v>58976.735999999997</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297.79000000000002</v>
      </c>
      <c r="E1383" s="2">
        <v>0</v>
      </c>
      <c r="F1383" s="2">
        <v>0</v>
      </c>
      <c r="G1383" s="3">
        <f t="shared" si="59"/>
        <v>222.15134</v>
      </c>
      <c r="H1383" s="3">
        <f t="shared" si="60"/>
        <v>0.20999999999997954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101265</v>
      </c>
      <c r="E1399" s="2">
        <v>0</v>
      </c>
      <c r="F1399" s="2">
        <v>0</v>
      </c>
      <c r="G1399" s="3">
        <f t="shared" si="61"/>
        <v>78784.17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1364975.46</v>
      </c>
      <c r="D1510" s="2">
        <f>'RAS-funkcijski'!E114</f>
        <v>1668908.22</v>
      </c>
      <c r="E1510" s="2">
        <v>0</v>
      </c>
      <c r="F1510" s="2">
        <v>0</v>
      </c>
      <c r="G1510" s="3">
        <f t="shared" si="52"/>
        <v>517307.10899999994</v>
      </c>
      <c r="H1510" s="3">
        <f t="shared" si="63"/>
        <v>0.67999999993480742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1364975.46</v>
      </c>
      <c r="D1514" s="2">
        <f>'RAS-funkcijski'!E118</f>
        <v>1668908.22</v>
      </c>
      <c r="E1514" s="2">
        <v>0</v>
      </c>
      <c r="F1514" s="2">
        <v>0</v>
      </c>
      <c r="G1514" s="3">
        <f t="shared" si="52"/>
        <v>536118.27659999998</v>
      </c>
      <c r="H1514" s="3">
        <f t="shared" si="63"/>
        <v>0.67999999993480742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1364975.46</v>
      </c>
      <c r="D1516" s="2">
        <f>'RAS-funkcijski'!E120</f>
        <v>1668908.22</v>
      </c>
      <c r="E1516" s="2">
        <v>0</v>
      </c>
      <c r="F1516" s="2">
        <v>0</v>
      </c>
      <c r="G1516" s="3">
        <f t="shared" si="52"/>
        <v>545523.86040000001</v>
      </c>
      <c r="H1516" s="3">
        <f t="shared" si="63"/>
        <v>0.67999999993480742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1364975.46</v>
      </c>
      <c r="D1537" s="14">
        <f>'RAS-funkcijski'!E141</f>
        <v>1668908.22</v>
      </c>
      <c r="E1537" s="14">
        <v>0</v>
      </c>
      <c r="F1537" s="14">
        <v>0</v>
      </c>
      <c r="G1537" s="15">
        <f t="shared" si="52"/>
        <v>644282.49030000006</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32346.99</v>
      </c>
      <c r="D1538" s="7">
        <f>'P-VRIO'!E5</f>
        <v>0</v>
      </c>
      <c r="E1538" s="7">
        <v>0</v>
      </c>
      <c r="F1538" s="7">
        <v>0</v>
      </c>
      <c r="G1538" s="8">
        <f t="shared" si="52"/>
        <v>32.346990000000005</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32346.99</v>
      </c>
      <c r="D1555" s="2">
        <f>'P-VRIO'!E22</f>
        <v>0</v>
      </c>
      <c r="E1555" s="2">
        <v>0</v>
      </c>
      <c r="F1555" s="2">
        <v>0</v>
      </c>
      <c r="G1555" s="3">
        <f t="shared" si="52"/>
        <v>582.24581999999998</v>
      </c>
      <c r="H1555" s="3">
        <f t="shared" si="63"/>
        <v>9.9999999983992893E-3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32346.99</v>
      </c>
      <c r="D1556" s="2">
        <f>'P-VRIO'!E23</f>
        <v>0</v>
      </c>
      <c r="E1556" s="2">
        <v>0</v>
      </c>
      <c r="F1556" s="2">
        <v>0</v>
      </c>
      <c r="G1556" s="3">
        <f t="shared" si="52"/>
        <v>614.59280999999999</v>
      </c>
      <c r="H1556" s="3">
        <f t="shared" si="63"/>
        <v>9.9999999983992893E-3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32346.99</v>
      </c>
      <c r="D1558" s="2">
        <f>'P-VRIO'!E25</f>
        <v>0</v>
      </c>
      <c r="E1558" s="2">
        <v>0</v>
      </c>
      <c r="F1558" s="2">
        <v>0</v>
      </c>
      <c r="G1558" s="3">
        <f t="shared" si="52"/>
        <v>679.28679000000011</v>
      </c>
      <c r="H1558" s="3">
        <f t="shared" si="63"/>
        <v>9.9999999983992893E-3</v>
      </c>
      <c r="I1558" s="11">
        <f t="shared" si="66"/>
        <v>6.7928678989126592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1701.48</v>
      </c>
      <c r="D1582" s="7"/>
      <c r="E1582" s="7">
        <v>0</v>
      </c>
      <c r="F1582" s="7">
        <v>0</v>
      </c>
      <c r="G1582" s="8">
        <f t="shared" ref="G1582:G1686" si="70">B1582/1000*C1582</f>
        <v>1.7014800000000001</v>
      </c>
      <c r="H1582" s="8">
        <f t="shared" ref="H1582:H1686" si="71">ABS(C1582-ROUND(C1582,0))</f>
        <v>0.48000000000001819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1715098.85</v>
      </c>
      <c r="D1583" s="2">
        <v>0</v>
      </c>
      <c r="E1583" s="2">
        <v>0</v>
      </c>
      <c r="F1583" s="2">
        <v>0</v>
      </c>
      <c r="G1583" s="3">
        <f t="shared" si="70"/>
        <v>3430.1977000000002</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1615928.21</v>
      </c>
      <c r="D1585" s="2">
        <v>0</v>
      </c>
      <c r="E1585" s="2">
        <v>0</v>
      </c>
      <c r="F1585" s="2">
        <v>0</v>
      </c>
      <c r="G1585" s="3">
        <f t="shared" si="70"/>
        <v>6463.7128400000001</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1467637.5</v>
      </c>
      <c r="D1586" s="2">
        <v>0</v>
      </c>
      <c r="E1586" s="2">
        <v>0</v>
      </c>
      <c r="F1586" s="2">
        <v>0</v>
      </c>
      <c r="G1586" s="3">
        <f t="shared" si="70"/>
        <v>7338.1875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147305.38</v>
      </c>
      <c r="D1587" s="2">
        <v>0</v>
      </c>
      <c r="E1587" s="2">
        <v>0</v>
      </c>
      <c r="F1587" s="2">
        <v>0</v>
      </c>
      <c r="G1587" s="3">
        <f t="shared" si="70"/>
        <v>883.83228000000008</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106.58</v>
      </c>
      <c r="D1588" s="2">
        <v>0</v>
      </c>
      <c r="E1588" s="2">
        <v>0</v>
      </c>
      <c r="F1588" s="2">
        <v>0</v>
      </c>
      <c r="G1588" s="3">
        <f t="shared" si="70"/>
        <v>0.74606000000000006</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206.25</v>
      </c>
      <c r="D1591" s="2">
        <v>0</v>
      </c>
      <c r="E1591" s="2">
        <v>0</v>
      </c>
      <c r="F1591" s="2">
        <v>0</v>
      </c>
      <c r="G1591" s="3">
        <f t="shared" si="70"/>
        <v>2.0625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672.5</v>
      </c>
      <c r="D1593" s="2">
        <v>0</v>
      </c>
      <c r="E1593" s="2">
        <v>0</v>
      </c>
      <c r="F1593" s="2">
        <v>0</v>
      </c>
      <c r="G1593" s="3">
        <f t="shared" si="70"/>
        <v>8.07</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17860.849999999999</v>
      </c>
      <c r="D1594" s="2">
        <v>0</v>
      </c>
      <c r="E1594" s="2">
        <v>0</v>
      </c>
      <c r="F1594" s="2">
        <v>0</v>
      </c>
      <c r="G1594" s="3">
        <f t="shared" si="70"/>
        <v>232.19104999999996</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81309.789999999994</v>
      </c>
      <c r="D1601" s="2">
        <v>0</v>
      </c>
      <c r="E1601" s="2">
        <v>0</v>
      </c>
      <c r="F1601" s="2">
        <v>0</v>
      </c>
      <c r="G1601" s="3">
        <f>B1601/1000*C1601</f>
        <v>1626.1958</v>
      </c>
      <c r="H1601" s="3">
        <f>ABS(C1601-ROUND(C1601,0))</f>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1511243.1500000001</v>
      </c>
      <c r="D1602" s="2">
        <v>0</v>
      </c>
      <c r="E1602" s="2">
        <v>0</v>
      </c>
      <c r="F1602" s="2">
        <v>0</v>
      </c>
      <c r="G1602" s="3">
        <f t="shared" si="70"/>
        <v>31736.106150000003</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1493382.3</v>
      </c>
      <c r="D1604" s="2">
        <v>0</v>
      </c>
      <c r="E1604" s="2">
        <v>0</v>
      </c>
      <c r="F1604" s="2">
        <v>0</v>
      </c>
      <c r="G1604" s="3">
        <f t="shared" si="70"/>
        <v>34347.7929</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1345772.93</v>
      </c>
      <c r="D1605" s="2">
        <v>0</v>
      </c>
      <c r="E1605" s="2">
        <v>0</v>
      </c>
      <c r="F1605" s="2">
        <v>0</v>
      </c>
      <c r="G1605" s="3">
        <f t="shared" si="70"/>
        <v>32298.550319999998</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146624.04</v>
      </c>
      <c r="D1606" s="2">
        <v>0</v>
      </c>
      <c r="E1606" s="2">
        <v>0</v>
      </c>
      <c r="F1606" s="2">
        <v>0</v>
      </c>
      <c r="G1606" s="3">
        <f t="shared" si="70"/>
        <v>3665.6010000000006</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106.58</v>
      </c>
      <c r="D1607" s="2">
        <v>0</v>
      </c>
      <c r="E1607" s="2">
        <v>0</v>
      </c>
      <c r="F1607" s="2">
        <v>0</v>
      </c>
      <c r="G1607" s="3">
        <f t="shared" si="70"/>
        <v>2.77108</v>
      </c>
      <c r="H1607" s="3">
        <f t="shared" si="71"/>
        <v>0.42000000000000171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206.25</v>
      </c>
      <c r="D1610" s="2">
        <v>0</v>
      </c>
      <c r="E1610" s="2">
        <v>0</v>
      </c>
      <c r="F1610" s="2">
        <v>0</v>
      </c>
      <c r="G1610" s="3">
        <f t="shared" si="70"/>
        <v>5.9812500000000002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672.5</v>
      </c>
      <c r="D1612" s="2">
        <v>0</v>
      </c>
      <c r="E1612" s="2">
        <v>0</v>
      </c>
      <c r="F1612" s="2">
        <v>0</v>
      </c>
      <c r="G1612" s="3">
        <f t="shared" si="70"/>
        <v>20.8475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17860.849999999999</v>
      </c>
      <c r="D1613" s="2">
        <v>0</v>
      </c>
      <c r="E1613" s="2">
        <v>0</v>
      </c>
      <c r="F1613" s="2">
        <v>0</v>
      </c>
      <c r="G1613" s="3">
        <f t="shared" si="70"/>
        <v>571.54719999999998</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205557.17999999993</v>
      </c>
      <c r="D1621" s="2">
        <v>0</v>
      </c>
      <c r="E1621" s="2">
        <v>0</v>
      </c>
      <c r="F1621" s="2">
        <v>0</v>
      </c>
      <c r="G1621" s="3">
        <f t="shared" si="70"/>
        <v>8222.287199999997</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205557.18</v>
      </c>
      <c r="D1681" s="2">
        <v>0</v>
      </c>
      <c r="E1681" s="2">
        <v>0</v>
      </c>
      <c r="F1681" s="2">
        <v>0</v>
      </c>
      <c r="G1681" s="3">
        <f t="shared" si="70"/>
        <v>20555.718000000001</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124247.39</v>
      </c>
      <c r="D1683" s="2">
        <v>0</v>
      </c>
      <c r="E1683" s="2">
        <v>0</v>
      </c>
      <c r="F1683" s="2">
        <v>0</v>
      </c>
      <c r="G1683" s="3">
        <f t="shared" si="70"/>
        <v>12673.233779999999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81309.789999999994</v>
      </c>
      <c r="D1686" s="14">
        <v>0</v>
      </c>
      <c r="E1686" s="14">
        <v>0</v>
      </c>
      <c r="F1686" s="14">
        <v>0</v>
      </c>
      <c r="G1686" s="15">
        <f t="shared" si="70"/>
        <v>8537.5279499999997</v>
      </c>
      <c r="H1686" s="15">
        <f t="shared" si="71"/>
        <v>0.21000000000640284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1361811.51</v>
      </c>
      <c r="I17" s="275">
        <f>'PR-RAS'!E6</f>
        <v>1472510.1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1360317.2399999998</v>
      </c>
      <c r="I18" s="275">
        <f>'PR-RAS'!E152</f>
        <v>1651047.3699999999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42339.810000000274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154058.30999999988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130562.06000000003</v>
      </c>
      <c r="I22" s="275">
        <f>BILANCA!E7</f>
        <v>152656.01999999999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44448.92</v>
      </c>
      <c r="I23" s="275">
        <f>BILANCA!E69</f>
        <v>255684.02999999997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1701.48</v>
      </c>
      <c r="I24" s="275">
        <f>BILANCA!E177</f>
        <v>205557.18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173309.5</v>
      </c>
      <c r="I25" s="275">
        <f>BILANCA!E251</f>
        <v>202782.86999999997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1364975.46</v>
      </c>
      <c r="I30" s="275">
        <f>'RAS-funkcijski'!E114</f>
        <v>1668908.22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1364975.46</v>
      </c>
      <c r="I31" s="275">
        <f>'RAS-funkcijski'!E141</f>
        <v>1668908.22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32346.99</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32346.99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1701.48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205557.17999999993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205557.18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4"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1361811.51</v>
      </c>
      <c r="E6" s="60">
        <f>E7+E43+E49+E82+E106+E125+E134+E140</f>
        <v>1472510.1</v>
      </c>
      <c r="F6" s="45">
        <f t="shared" ref="F6:F132" si="0">IF(D6&lt;&gt;0,IF(E6/D6&gt;=100,"&gt;&gt;100",E6/D6*100),"-")</f>
        <v>108.12877473770214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1274403.05</v>
      </c>
      <c r="E49" s="60">
        <f>E50+E53+E58+E61+E64+E68+E71+E74+E77</f>
        <v>1343785</v>
      </c>
      <c r="F49" s="45">
        <f t="shared" si="0"/>
        <v>105.4442705547511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1217576.74</v>
      </c>
      <c r="E68" s="60">
        <f t="shared" si="11"/>
        <v>1324334.8500000001</v>
      </c>
      <c r="F68" s="45">
        <f t="shared" si="0"/>
        <v>108.76808060574483</v>
      </c>
    </row>
    <row r="69" spans="1:6" ht="12.75" customHeight="1" x14ac:dyDescent="0.2">
      <c r="A69" s="63" t="s">
        <v>141</v>
      </c>
      <c r="B69" s="64" t="s">
        <v>142</v>
      </c>
      <c r="C69" s="247" t="s">
        <v>141</v>
      </c>
      <c r="D69" s="194">
        <v>1217576.74</v>
      </c>
      <c r="E69" s="194">
        <v>1324334.8500000001</v>
      </c>
      <c r="F69" s="45">
        <f t="shared" si="0"/>
        <v>108.76808060574483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56826.31</v>
      </c>
      <c r="E74" s="60">
        <f t="shared" si="13"/>
        <v>19450.150000000001</v>
      </c>
      <c r="F74" s="45">
        <f t="shared" si="0"/>
        <v>34.227367569704953</v>
      </c>
    </row>
    <row r="75" spans="1:6" ht="12.75" customHeight="1" x14ac:dyDescent="0.2">
      <c r="A75" s="63" t="s">
        <v>153</v>
      </c>
      <c r="B75" s="65" t="s">
        <v>154</v>
      </c>
      <c r="C75" s="247" t="s">
        <v>153</v>
      </c>
      <c r="D75" s="194">
        <v>56826.31</v>
      </c>
      <c r="E75" s="194">
        <v>19450.150000000001</v>
      </c>
      <c r="F75" s="45">
        <f t="shared" si="0"/>
        <v>34.227367569704953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19687.240000000002</v>
      </c>
      <c r="E106" s="60">
        <f>E107+E112+E120+E124</f>
        <v>13506.83</v>
      </c>
      <c r="F106" s="45">
        <f t="shared" si="0"/>
        <v>68.60702668327302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19687.240000000002</v>
      </c>
      <c r="E112" s="60">
        <f t="shared" si="20"/>
        <v>13506.83</v>
      </c>
      <c r="F112" s="45">
        <f t="shared" si="0"/>
        <v>68.60702668327302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19687.240000000002</v>
      </c>
      <c r="E117" s="194">
        <v>13506.83</v>
      </c>
      <c r="F117" s="45">
        <f t="shared" si="0"/>
        <v>68.60702668327302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17517.689999999999</v>
      </c>
      <c r="E125" s="60">
        <f t="shared" si="22"/>
        <v>23040.62</v>
      </c>
      <c r="F125" s="45">
        <f t="shared" si="0"/>
        <v>131.5277299689628</v>
      </c>
    </row>
    <row r="126" spans="1:6" ht="12.75" customHeight="1" x14ac:dyDescent="0.2">
      <c r="A126" s="63">
        <v>661</v>
      </c>
      <c r="B126" s="65" t="s">
        <v>255</v>
      </c>
      <c r="C126" s="247" t="s">
        <v>256</v>
      </c>
      <c r="D126" s="60">
        <f t="shared" ref="D126:E126" si="23">SUM(D127:D128)</f>
        <v>17367.689999999999</v>
      </c>
      <c r="E126" s="60">
        <f t="shared" si="23"/>
        <v>22240.62</v>
      </c>
      <c r="F126" s="45">
        <f t="shared" si="0"/>
        <v>128.05744459971359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17367.689999999999</v>
      </c>
      <c r="E128" s="194">
        <v>22240.62</v>
      </c>
      <c r="F128" s="45">
        <f t="shared" si="0"/>
        <v>128.05744459971359</v>
      </c>
    </row>
    <row r="129" spans="1:6" ht="36" x14ac:dyDescent="0.2">
      <c r="A129" s="63">
        <v>663</v>
      </c>
      <c r="B129" s="182" t="s">
        <v>261</v>
      </c>
      <c r="C129" s="247" t="s">
        <v>262</v>
      </c>
      <c r="D129" s="60">
        <f t="shared" ref="D129:E129" si="24">SUM(D130:D133)</f>
        <v>150</v>
      </c>
      <c r="E129" s="60">
        <f t="shared" si="24"/>
        <v>800</v>
      </c>
      <c r="F129" s="45">
        <f t="shared" si="0"/>
        <v>533.33333333333326</v>
      </c>
    </row>
    <row r="130" spans="1:6" ht="12.75" customHeight="1" x14ac:dyDescent="0.2">
      <c r="A130" s="63">
        <v>6631</v>
      </c>
      <c r="B130" s="65" t="s">
        <v>263</v>
      </c>
      <c r="C130" s="247" t="s">
        <v>264</v>
      </c>
      <c r="D130" s="194">
        <v>150</v>
      </c>
      <c r="E130" s="194">
        <v>800</v>
      </c>
      <c r="F130" s="45">
        <f t="shared" si="0"/>
        <v>533.33333333333326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50203.53</v>
      </c>
      <c r="E134" s="60">
        <f t="shared" si="25"/>
        <v>92177.650000000009</v>
      </c>
      <c r="F134" s="45">
        <f t="shared" ref="F134:F229" si="26">IF(D134&lt;&gt;0,IF(E134/D134&gt;=100,"&gt;&gt;100",E134/D134*100),"-")</f>
        <v>183.60790565922358</v>
      </c>
    </row>
    <row r="135" spans="1:6" ht="24" x14ac:dyDescent="0.2">
      <c r="A135" s="63">
        <v>671</v>
      </c>
      <c r="B135" s="182" t="s">
        <v>273</v>
      </c>
      <c r="C135" s="247" t="s">
        <v>274</v>
      </c>
      <c r="D135" s="60">
        <f t="shared" ref="D135:E135" si="27">SUM(D136:D138)</f>
        <v>50203.53</v>
      </c>
      <c r="E135" s="60">
        <f t="shared" si="27"/>
        <v>92177.650000000009</v>
      </c>
      <c r="F135" s="45">
        <f t="shared" si="26"/>
        <v>183.60790565922358</v>
      </c>
    </row>
    <row r="136" spans="1:6" ht="12.75" customHeight="1" x14ac:dyDescent="0.2">
      <c r="A136" s="63">
        <v>6711</v>
      </c>
      <c r="B136" s="65" t="s">
        <v>275</v>
      </c>
      <c r="C136" s="247" t="s">
        <v>276</v>
      </c>
      <c r="D136" s="194">
        <v>50203.53</v>
      </c>
      <c r="E136" s="194">
        <v>78098.850000000006</v>
      </c>
      <c r="F136" s="45">
        <f t="shared" si="26"/>
        <v>155.56445931192488</v>
      </c>
    </row>
    <row r="137" spans="1:6" ht="24" x14ac:dyDescent="0.2">
      <c r="A137" s="63">
        <v>6712</v>
      </c>
      <c r="B137" s="182" t="s">
        <v>277</v>
      </c>
      <c r="C137" s="247" t="s">
        <v>278</v>
      </c>
      <c r="D137" s="194">
        <v>0</v>
      </c>
      <c r="E137" s="194">
        <v>14078.8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1360317.2399999998</v>
      </c>
      <c r="E152" s="60">
        <f>E153+E164+E202+E221+E230+E262+E273</f>
        <v>1651047.3699999999</v>
      </c>
      <c r="F152" s="45">
        <f t="shared" si="26"/>
        <v>121.37223005421885</v>
      </c>
    </row>
    <row r="153" spans="1:6" ht="12.75" customHeight="1" x14ac:dyDescent="0.2">
      <c r="A153" s="63">
        <v>31</v>
      </c>
      <c r="B153" s="64" t="s">
        <v>308</v>
      </c>
      <c r="C153" s="247" t="s">
        <v>3</v>
      </c>
      <c r="D153" s="60">
        <f t="shared" ref="D153:E153" si="30">D154+D159+D160</f>
        <v>1207597.8699999999</v>
      </c>
      <c r="E153" s="60">
        <f t="shared" si="30"/>
        <v>1455516.5099999998</v>
      </c>
      <c r="F153" s="45">
        <f t="shared" si="26"/>
        <v>120.52990040467692</v>
      </c>
    </row>
    <row r="154" spans="1:6" ht="12.75" customHeight="1" x14ac:dyDescent="0.2">
      <c r="A154" s="63">
        <v>311</v>
      </c>
      <c r="B154" s="64" t="s">
        <v>309</v>
      </c>
      <c r="C154" s="247" t="s">
        <v>310</v>
      </c>
      <c r="D154" s="60">
        <f t="shared" ref="D154:E154" si="31">SUM(D155:D158)</f>
        <v>1004433.97</v>
      </c>
      <c r="E154" s="60">
        <f t="shared" si="31"/>
        <v>1218840.24</v>
      </c>
      <c r="F154" s="45">
        <f t="shared" si="26"/>
        <v>121.34597956697941</v>
      </c>
    </row>
    <row r="155" spans="1:6" ht="12.75" customHeight="1" x14ac:dyDescent="0.2">
      <c r="A155" s="63">
        <v>3111</v>
      </c>
      <c r="B155" s="64" t="s">
        <v>311</v>
      </c>
      <c r="C155" s="247" t="s">
        <v>312</v>
      </c>
      <c r="D155" s="194">
        <v>1004433.97</v>
      </c>
      <c r="E155" s="194">
        <v>1218840.24</v>
      </c>
      <c r="F155" s="45">
        <f t="shared" si="26"/>
        <v>121.34597956697941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37417.620000000003</v>
      </c>
      <c r="E159" s="194">
        <v>35887.879999999997</v>
      </c>
      <c r="F159" s="45">
        <f t="shared" si="26"/>
        <v>95.911712182656188</v>
      </c>
    </row>
    <row r="160" spans="1:6" ht="12.75" customHeight="1" x14ac:dyDescent="0.2">
      <c r="A160" s="63">
        <v>313</v>
      </c>
      <c r="B160" s="65" t="s">
        <v>321</v>
      </c>
      <c r="C160" s="247" t="s">
        <v>322</v>
      </c>
      <c r="D160" s="60">
        <f t="shared" ref="D160:E160" si="32">SUM(D161:D163)</f>
        <v>165746.28</v>
      </c>
      <c r="E160" s="60">
        <f t="shared" si="32"/>
        <v>200788.39</v>
      </c>
      <c r="F160" s="45">
        <f t="shared" si="26"/>
        <v>121.14201899433279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165606.28</v>
      </c>
      <c r="E162" s="194">
        <v>200788.39</v>
      </c>
      <c r="F162" s="45">
        <f t="shared" si="26"/>
        <v>121.24442986099319</v>
      </c>
    </row>
    <row r="163" spans="1:6" ht="12.75" customHeight="1" x14ac:dyDescent="0.2">
      <c r="A163" s="63">
        <v>3133</v>
      </c>
      <c r="B163" s="64" t="s">
        <v>327</v>
      </c>
      <c r="C163" s="247" t="s">
        <v>328</v>
      </c>
      <c r="D163" s="194">
        <v>140</v>
      </c>
      <c r="E163" s="194"/>
      <c r="F163" s="45">
        <f t="shared" si="26"/>
        <v>0</v>
      </c>
    </row>
    <row r="164" spans="1:6" ht="12.75" customHeight="1" x14ac:dyDescent="0.2">
      <c r="A164" s="70">
        <v>32</v>
      </c>
      <c r="B164" s="65" t="s">
        <v>329</v>
      </c>
      <c r="C164" s="247" t="s">
        <v>330</v>
      </c>
      <c r="D164" s="60">
        <f>D165+D170+D178+D188+D189+D194</f>
        <v>152066.29999999999</v>
      </c>
      <c r="E164" s="60">
        <f>E165+E170+E178+E188+E189+E194</f>
        <v>194582.03</v>
      </c>
      <c r="F164" s="45">
        <f t="shared" si="26"/>
        <v>127.95867986529561</v>
      </c>
    </row>
    <row r="165" spans="1:6" ht="12.75" customHeight="1" x14ac:dyDescent="0.2">
      <c r="A165" s="63">
        <v>321</v>
      </c>
      <c r="B165" s="64" t="s">
        <v>331</v>
      </c>
      <c r="C165" s="247" t="s">
        <v>332</v>
      </c>
      <c r="D165" s="60">
        <f t="shared" ref="D165:E165" si="33">SUM(D166:D169)</f>
        <v>41184.870000000003</v>
      </c>
      <c r="E165" s="60">
        <f t="shared" si="33"/>
        <v>54560.84</v>
      </c>
      <c r="F165" s="45">
        <f t="shared" si="26"/>
        <v>132.47787354919413</v>
      </c>
    </row>
    <row r="166" spans="1:6" ht="12.75" customHeight="1" x14ac:dyDescent="0.2">
      <c r="A166" s="63">
        <v>3211</v>
      </c>
      <c r="B166" s="64" t="s">
        <v>333</v>
      </c>
      <c r="C166" s="247" t="s">
        <v>334</v>
      </c>
      <c r="D166" s="194">
        <v>4388.87</v>
      </c>
      <c r="E166" s="194">
        <v>6098.48</v>
      </c>
      <c r="F166" s="45">
        <f t="shared" si="26"/>
        <v>138.95330688764989</v>
      </c>
    </row>
    <row r="167" spans="1:6" ht="12.75" customHeight="1" x14ac:dyDescent="0.2">
      <c r="A167" s="63">
        <v>3212</v>
      </c>
      <c r="B167" s="64" t="s">
        <v>335</v>
      </c>
      <c r="C167" s="247" t="s">
        <v>336</v>
      </c>
      <c r="D167" s="194">
        <v>7212.8</v>
      </c>
      <c r="E167" s="194">
        <v>8892.76</v>
      </c>
      <c r="F167" s="45">
        <f t="shared" si="26"/>
        <v>123.29137089618456</v>
      </c>
    </row>
    <row r="168" spans="1:6" ht="12.75" customHeight="1" x14ac:dyDescent="0.2">
      <c r="A168" s="63">
        <v>3213</v>
      </c>
      <c r="B168" s="64" t="s">
        <v>337</v>
      </c>
      <c r="C168" s="247" t="s">
        <v>338</v>
      </c>
      <c r="D168" s="194">
        <v>29583.200000000001</v>
      </c>
      <c r="E168" s="194">
        <v>39569.599999999999</v>
      </c>
      <c r="F168" s="45">
        <f t="shared" si="26"/>
        <v>133.75699721463533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19738.689999999999</v>
      </c>
      <c r="E170" s="60">
        <f t="shared" si="34"/>
        <v>19979.559999999998</v>
      </c>
      <c r="F170" s="45">
        <f t="shared" si="26"/>
        <v>101.22029374796402</v>
      </c>
    </row>
    <row r="171" spans="1:6" ht="12.75" customHeight="1" x14ac:dyDescent="0.2">
      <c r="A171" s="63">
        <v>3221</v>
      </c>
      <c r="B171" s="64" t="s">
        <v>343</v>
      </c>
      <c r="C171" s="247" t="s">
        <v>344</v>
      </c>
      <c r="D171" s="194">
        <v>7804.94</v>
      </c>
      <c r="E171" s="194">
        <v>8272.26</v>
      </c>
      <c r="F171" s="45">
        <f t="shared" si="26"/>
        <v>105.98748997429834</v>
      </c>
    </row>
    <row r="172" spans="1:6" ht="12.75" customHeight="1" x14ac:dyDescent="0.2">
      <c r="A172" s="63">
        <v>3222</v>
      </c>
      <c r="B172" s="64" t="s">
        <v>345</v>
      </c>
      <c r="C172" s="247" t="s">
        <v>346</v>
      </c>
      <c r="D172" s="194">
        <v>5268.25</v>
      </c>
      <c r="E172" s="194">
        <v>6337.85</v>
      </c>
      <c r="F172" s="45">
        <f t="shared" si="26"/>
        <v>120.30275708252267</v>
      </c>
    </row>
    <row r="173" spans="1:6" ht="12.75" customHeight="1" x14ac:dyDescent="0.2">
      <c r="A173" s="63">
        <v>3223</v>
      </c>
      <c r="B173" s="65" t="s">
        <v>347</v>
      </c>
      <c r="C173" s="247" t="s">
        <v>348</v>
      </c>
      <c r="D173" s="194">
        <v>78.14</v>
      </c>
      <c r="E173" s="194">
        <v>126.88</v>
      </c>
      <c r="F173" s="45">
        <f t="shared" si="26"/>
        <v>162.37522395700026</v>
      </c>
    </row>
    <row r="174" spans="1:6" ht="12.75" customHeight="1" x14ac:dyDescent="0.2">
      <c r="A174" s="63">
        <v>3224</v>
      </c>
      <c r="B174" s="65" t="s">
        <v>349</v>
      </c>
      <c r="C174" s="247" t="s">
        <v>350</v>
      </c>
      <c r="D174" s="194">
        <v>3631.51</v>
      </c>
      <c r="E174" s="194">
        <v>4018.93</v>
      </c>
      <c r="F174" s="45">
        <f t="shared" si="26"/>
        <v>110.66828949940933</v>
      </c>
    </row>
    <row r="175" spans="1:6" ht="12.75" customHeight="1" x14ac:dyDescent="0.2">
      <c r="A175" s="63">
        <v>3225</v>
      </c>
      <c r="B175" s="65" t="s">
        <v>351</v>
      </c>
      <c r="C175" s="247" t="s">
        <v>352</v>
      </c>
      <c r="D175" s="194">
        <v>2878.4</v>
      </c>
      <c r="E175" s="194">
        <v>1024.68</v>
      </c>
      <c r="F175" s="45">
        <f t="shared" si="26"/>
        <v>35.598943857698721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77.45</v>
      </c>
      <c r="E177" s="194">
        <v>198.96</v>
      </c>
      <c r="F177" s="45">
        <f t="shared" si="26"/>
        <v>256.88831504196258</v>
      </c>
    </row>
    <row r="178" spans="1:6" ht="12.75" customHeight="1" x14ac:dyDescent="0.2">
      <c r="A178" s="63">
        <v>323</v>
      </c>
      <c r="B178" s="65" t="s">
        <v>357</v>
      </c>
      <c r="C178" s="247" t="s">
        <v>358</v>
      </c>
      <c r="D178" s="60">
        <f t="shared" ref="D178:E178" si="35">SUM(D179:D187)</f>
        <v>31899.390000000003</v>
      </c>
      <c r="E178" s="60">
        <f t="shared" si="35"/>
        <v>53722.130000000005</v>
      </c>
      <c r="F178" s="45">
        <f t="shared" si="26"/>
        <v>168.41115143581115</v>
      </c>
    </row>
    <row r="179" spans="1:6" ht="12.75" customHeight="1" x14ac:dyDescent="0.2">
      <c r="A179" s="63">
        <v>3231</v>
      </c>
      <c r="B179" s="65" t="s">
        <v>359</v>
      </c>
      <c r="C179" s="247" t="s">
        <v>360</v>
      </c>
      <c r="D179" s="194">
        <v>11527.55</v>
      </c>
      <c r="E179" s="194">
        <v>22527.65</v>
      </c>
      <c r="F179" s="45">
        <f t="shared" si="26"/>
        <v>195.42443971182084</v>
      </c>
    </row>
    <row r="180" spans="1:6" ht="12.75" customHeight="1" x14ac:dyDescent="0.2">
      <c r="A180" s="63">
        <v>3232</v>
      </c>
      <c r="B180" s="65" t="s">
        <v>361</v>
      </c>
      <c r="C180" s="247" t="s">
        <v>362</v>
      </c>
      <c r="D180" s="194">
        <v>4938.6400000000003</v>
      </c>
      <c r="E180" s="194">
        <v>6649.88</v>
      </c>
      <c r="F180" s="45">
        <f t="shared" si="26"/>
        <v>134.65002510812693</v>
      </c>
    </row>
    <row r="181" spans="1:6" ht="12.75" customHeight="1" x14ac:dyDescent="0.2">
      <c r="A181" s="63">
        <v>3233</v>
      </c>
      <c r="B181" s="65" t="s">
        <v>363</v>
      </c>
      <c r="C181" s="247" t="s">
        <v>364</v>
      </c>
      <c r="D181" s="194">
        <v>491.72</v>
      </c>
      <c r="E181" s="194">
        <v>383.16</v>
      </c>
      <c r="F181" s="45">
        <f t="shared" si="26"/>
        <v>77.922394858862759</v>
      </c>
    </row>
    <row r="182" spans="1:6" ht="12.75" customHeight="1" x14ac:dyDescent="0.2">
      <c r="A182" s="63">
        <v>3234</v>
      </c>
      <c r="B182" s="65" t="s">
        <v>365</v>
      </c>
      <c r="C182" s="247" t="s">
        <v>366</v>
      </c>
      <c r="D182" s="194">
        <v>87.5</v>
      </c>
      <c r="E182" s="194"/>
      <c r="F182" s="45">
        <f t="shared" si="26"/>
        <v>0</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1274.1600000000001</v>
      </c>
      <c r="E184" s="194">
        <v>1240</v>
      </c>
      <c r="F184" s="45">
        <f t="shared" si="26"/>
        <v>97.319018019714946</v>
      </c>
    </row>
    <row r="185" spans="1:6" ht="12.75" customHeight="1" x14ac:dyDescent="0.2">
      <c r="A185" s="63">
        <v>3237</v>
      </c>
      <c r="B185" s="64" t="s">
        <v>371</v>
      </c>
      <c r="C185" s="247" t="s">
        <v>372</v>
      </c>
      <c r="D185" s="194">
        <v>7950.11</v>
      </c>
      <c r="E185" s="194">
        <v>18442.5</v>
      </c>
      <c r="F185" s="45">
        <f t="shared" si="26"/>
        <v>231.97792231805599</v>
      </c>
    </row>
    <row r="186" spans="1:6" ht="12.75" customHeight="1" x14ac:dyDescent="0.2">
      <c r="A186" s="63">
        <v>3238</v>
      </c>
      <c r="B186" s="64" t="s">
        <v>373</v>
      </c>
      <c r="C186" s="247" t="s">
        <v>374</v>
      </c>
      <c r="D186" s="194">
        <v>4013.15</v>
      </c>
      <c r="E186" s="194">
        <v>4027.48</v>
      </c>
      <c r="F186" s="45">
        <f t="shared" si="26"/>
        <v>100.35707611228088</v>
      </c>
    </row>
    <row r="187" spans="1:6" ht="12.75" customHeight="1" x14ac:dyDescent="0.2">
      <c r="A187" s="63">
        <v>3239</v>
      </c>
      <c r="B187" s="64" t="s">
        <v>375</v>
      </c>
      <c r="C187" s="247" t="s">
        <v>376</v>
      </c>
      <c r="D187" s="194">
        <v>1616.56</v>
      </c>
      <c r="E187" s="194">
        <v>451.46</v>
      </c>
      <c r="F187" s="45">
        <f t="shared" si="26"/>
        <v>27.927203444350969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59243.35</v>
      </c>
      <c r="E194" s="60">
        <f t="shared" si="36"/>
        <v>66319.5</v>
      </c>
      <c r="F194" s="45">
        <f t="shared" si="26"/>
        <v>111.94420977206725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2923.45</v>
      </c>
      <c r="E197" s="194">
        <v>1664.4</v>
      </c>
      <c r="F197" s="45">
        <f t="shared" si="26"/>
        <v>56.932733585318715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56319.9</v>
      </c>
      <c r="E201" s="194">
        <v>64655.1</v>
      </c>
      <c r="F201" s="45">
        <f t="shared" si="26"/>
        <v>114.79974218704223</v>
      </c>
    </row>
    <row r="202" spans="1:6" ht="12.75" customHeight="1" x14ac:dyDescent="0.2">
      <c r="A202" s="63">
        <v>34</v>
      </c>
      <c r="B202" s="183" t="s">
        <v>405</v>
      </c>
      <c r="C202" s="247" t="s">
        <v>406</v>
      </c>
      <c r="D202" s="60">
        <f t="shared" ref="D202:E202" si="37">D203+D208+D216</f>
        <v>21.67</v>
      </c>
      <c r="E202" s="60">
        <f t="shared" si="37"/>
        <v>106.58000000000001</v>
      </c>
      <c r="F202" s="45">
        <f t="shared" si="26"/>
        <v>491.83202584217815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21.67</v>
      </c>
      <c r="E216" s="60">
        <f t="shared" si="40"/>
        <v>106.58000000000001</v>
      </c>
      <c r="F216" s="45">
        <f t="shared" si="26"/>
        <v>491.83202584217815</v>
      </c>
    </row>
    <row r="217" spans="1:6" ht="12.75" customHeight="1" x14ac:dyDescent="0.2">
      <c r="A217" s="63">
        <v>3431</v>
      </c>
      <c r="B217" s="182" t="s">
        <v>435</v>
      </c>
      <c r="C217" s="247" t="s">
        <v>436</v>
      </c>
      <c r="D217" s="194">
        <v>18.350000000000001</v>
      </c>
      <c r="E217" s="194">
        <v>86.12</v>
      </c>
      <c r="F217" s="45">
        <f t="shared" si="26"/>
        <v>469.31880108991822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3.32</v>
      </c>
      <c r="E220" s="194">
        <v>20.46</v>
      </c>
      <c r="F220" s="45">
        <f t="shared" si="26"/>
        <v>616.26506024096386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206.25</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206.25</v>
      </c>
      <c r="F269" s="45" t="str">
        <f t="shared" ref="F269:F272" si="59">IF(D269&lt;&gt;0,IF(E269/D269&gt;=100,"&gt;&gt;100",E269/D269*100),"-")</f>
        <v>-</v>
      </c>
    </row>
    <row r="270" spans="1:6" ht="12.75" customHeight="1" x14ac:dyDescent="0.2">
      <c r="A270" s="63">
        <v>3721</v>
      </c>
      <c r="B270" s="65" t="s">
        <v>532</v>
      </c>
      <c r="C270" s="247" t="s">
        <v>533</v>
      </c>
      <c r="D270" s="194">
        <v>0</v>
      </c>
      <c r="E270" s="194">
        <v>206.25</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631.4</v>
      </c>
      <c r="E273" s="60">
        <f t="shared" si="60"/>
        <v>636</v>
      </c>
      <c r="F273" s="45">
        <f t="shared" ref="F273:F277" si="61">IF(D273&lt;&gt;0,IF(E273/D273&gt;=100,"&gt;&gt;100",E273/D273*100),"-")</f>
        <v>100.72853975292999</v>
      </c>
    </row>
    <row r="274" spans="1:6" ht="12.75" customHeight="1" x14ac:dyDescent="0.2">
      <c r="A274" s="63">
        <v>381</v>
      </c>
      <c r="B274" s="64" t="s">
        <v>540</v>
      </c>
      <c r="C274" s="247" t="s">
        <v>541</v>
      </c>
      <c r="D274" s="60">
        <f t="shared" ref="D274:E274" si="62">SUM(D275:D277)</f>
        <v>631.4</v>
      </c>
      <c r="E274" s="60">
        <f t="shared" si="62"/>
        <v>636</v>
      </c>
      <c r="F274" s="45">
        <f t="shared" si="61"/>
        <v>100.72853975292999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631.4</v>
      </c>
      <c r="E276" s="194">
        <v>636</v>
      </c>
      <c r="F276" s="45">
        <f t="shared" si="61"/>
        <v>100.72853975292999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1360317.2399999998</v>
      </c>
      <c r="E299" s="60">
        <f>E152-E297+E298</f>
        <v>1651047.3699999999</v>
      </c>
      <c r="F299" s="45">
        <f t="shared" si="68"/>
        <v>121.37223005421885</v>
      </c>
    </row>
    <row r="300" spans="1:6" ht="12.75" customHeight="1" x14ac:dyDescent="0.2">
      <c r="A300" s="63" t="s">
        <v>581</v>
      </c>
      <c r="B300" s="64" t="s">
        <v>592</v>
      </c>
      <c r="C300" s="247" t="s">
        <v>593</v>
      </c>
      <c r="D300" s="60">
        <f>IF(D6&gt;=D299,D6-D299,0)</f>
        <v>1494.2700000002515</v>
      </c>
      <c r="E300" s="60">
        <f>IF(E6&gt;=E299,E6-E299,0)</f>
        <v>0</v>
      </c>
      <c r="F300" s="45">
        <f t="shared" si="68"/>
        <v>0</v>
      </c>
    </row>
    <row r="301" spans="1:6" ht="12.75" customHeight="1" x14ac:dyDescent="0.2">
      <c r="A301" s="63" t="s">
        <v>581</v>
      </c>
      <c r="B301" s="64" t="s">
        <v>594</v>
      </c>
      <c r="C301" s="247" t="s">
        <v>595</v>
      </c>
      <c r="D301" s="60">
        <f>IF(D299&gt;=D6,D299-D6,0)</f>
        <v>0</v>
      </c>
      <c r="E301" s="60">
        <f>IF(E299&gt;=E6,E299-E6,0)</f>
        <v>178537.26999999979</v>
      </c>
      <c r="F301" s="45" t="str">
        <f t="shared" si="68"/>
        <v>-</v>
      </c>
    </row>
    <row r="302" spans="1:6" ht="12.75" customHeight="1" x14ac:dyDescent="0.2">
      <c r="A302" s="63">
        <v>92211</v>
      </c>
      <c r="B302" s="64" t="s">
        <v>596</v>
      </c>
      <c r="C302" s="247" t="s">
        <v>597</v>
      </c>
      <c r="D302" s="194">
        <v>89862.34</v>
      </c>
      <c r="E302" s="194">
        <v>42339.81</v>
      </c>
      <c r="F302" s="45">
        <f t="shared" si="68"/>
        <v>47.116300332263769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7.0000000000000007E-2</v>
      </c>
      <c r="E304" s="194">
        <v>203777.6</v>
      </c>
      <c r="F304" s="45" t="str">
        <f t="shared" si="68"/>
        <v>&gt;&gt;100</v>
      </c>
    </row>
    <row r="305" spans="1:6" ht="12" x14ac:dyDescent="0.2">
      <c r="A305" s="63">
        <v>9661</v>
      </c>
      <c r="B305" s="220" t="s">
        <v>602</v>
      </c>
      <c r="C305" s="247" t="s">
        <v>603</v>
      </c>
      <c r="D305" s="194">
        <v>0</v>
      </c>
      <c r="E305" s="194">
        <v>773.51</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4658.22</v>
      </c>
      <c r="E360" s="60">
        <f t="shared" si="86"/>
        <v>17860.849999999999</v>
      </c>
      <c r="F360" s="45">
        <f t="shared" si="72"/>
        <v>383.426501968563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4658.22</v>
      </c>
      <c r="E373" s="60">
        <f t="shared" si="90"/>
        <v>17860.849999999999</v>
      </c>
      <c r="F373" s="45">
        <f t="shared" si="72"/>
        <v>383.426501968563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2394.84</v>
      </c>
      <c r="E379" s="60">
        <f t="shared" si="92"/>
        <v>16267.51</v>
      </c>
      <c r="F379" s="45">
        <f t="shared" si="72"/>
        <v>679.27335437858062</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1825</v>
      </c>
      <c r="E382" s="194">
        <v>887.5</v>
      </c>
      <c r="F382" s="45">
        <f t="shared" si="72"/>
        <v>48.630136986301373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569.84</v>
      </c>
      <c r="E386" s="194">
        <v>15380.01</v>
      </c>
      <c r="F386" s="45">
        <f t="shared" si="72"/>
        <v>2699.0049838551172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2263.38</v>
      </c>
      <c r="E393" s="60">
        <f t="shared" si="94"/>
        <v>1593.34</v>
      </c>
      <c r="F393" s="45">
        <f t="shared" si="72"/>
        <v>70.396486670377925</v>
      </c>
    </row>
    <row r="394" spans="1:6" ht="12.75" customHeight="1" x14ac:dyDescent="0.2">
      <c r="A394" s="63">
        <v>4241</v>
      </c>
      <c r="B394" s="64" t="s">
        <v>756</v>
      </c>
      <c r="C394" s="247" t="s">
        <v>757</v>
      </c>
      <c r="D394" s="194">
        <v>2263.38</v>
      </c>
      <c r="E394" s="194">
        <v>1593.34</v>
      </c>
      <c r="F394" s="45">
        <f t="shared" si="72"/>
        <v>70.396486670377925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4658.22</v>
      </c>
      <c r="E418" s="60">
        <f t="shared" si="102"/>
        <v>17860.849999999999</v>
      </c>
      <c r="F418" s="45">
        <f t="shared" si="72"/>
        <v>383.426501968563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6494.78</v>
      </c>
      <c r="E420" s="194">
        <v>0</v>
      </c>
      <c r="F420" s="45">
        <f t="shared" si="72"/>
        <v>0</v>
      </c>
    </row>
    <row r="421" spans="1:6" ht="12.75" customHeight="1" x14ac:dyDescent="0.2">
      <c r="A421" s="63">
        <v>97</v>
      </c>
      <c r="B421" s="220" t="s">
        <v>800</v>
      </c>
      <c r="C421" s="247" t="s">
        <v>801</v>
      </c>
      <c r="D421" s="194">
        <v>407.55</v>
      </c>
      <c r="E421" s="194">
        <v>407.55</v>
      </c>
      <c r="F421" s="45">
        <f t="shared" si="72"/>
        <v>100</v>
      </c>
    </row>
    <row r="422" spans="1:6" ht="12.75" customHeight="1" x14ac:dyDescent="0.2">
      <c r="A422" s="63" t="s">
        <v>581</v>
      </c>
      <c r="B422" s="64" t="s">
        <v>802</v>
      </c>
      <c r="C422" s="247" t="s">
        <v>803</v>
      </c>
      <c r="D422" s="60">
        <f>D6+D308</f>
        <v>1361811.51</v>
      </c>
      <c r="E422" s="60">
        <f>E6+E308</f>
        <v>1472510.1</v>
      </c>
      <c r="F422" s="45">
        <f t="shared" si="72"/>
        <v>108.12877473770214</v>
      </c>
    </row>
    <row r="423" spans="1:6" ht="12.75" customHeight="1" x14ac:dyDescent="0.2">
      <c r="A423" s="63" t="s">
        <v>581</v>
      </c>
      <c r="B423" s="64" t="s">
        <v>804</v>
      </c>
      <c r="C423" s="247" t="s">
        <v>805</v>
      </c>
      <c r="D423" s="60">
        <f t="shared" ref="D423:E423" si="103">D299+D360</f>
        <v>1364975.4599999997</v>
      </c>
      <c r="E423" s="60">
        <f t="shared" si="103"/>
        <v>1668908.22</v>
      </c>
      <c r="F423" s="45">
        <f t="shared" si="72"/>
        <v>122.26653657202016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3163.9499999997206</v>
      </c>
      <c r="E425" s="60">
        <f t="shared" si="105"/>
        <v>196398.11999999988</v>
      </c>
      <c r="F425" s="45">
        <f t="shared" si="72"/>
        <v>6207.3711657901431</v>
      </c>
    </row>
    <row r="426" spans="1:6" ht="12.75" customHeight="1" x14ac:dyDescent="0.2">
      <c r="A426" s="251" t="s">
        <v>810</v>
      </c>
      <c r="B426" s="183" t="s">
        <v>811</v>
      </c>
      <c r="C426" s="252" t="s">
        <v>812</v>
      </c>
      <c r="D426" s="60">
        <f t="shared" ref="D426:E426" si="106">IF(D302-D303+D419-D420&gt;=0,D302-D303+D419-D420,0)</f>
        <v>83367.56</v>
      </c>
      <c r="E426" s="60">
        <f t="shared" si="106"/>
        <v>42339.81</v>
      </c>
      <c r="F426" s="45">
        <f t="shared" si="72"/>
        <v>50.78691279917512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407.62</v>
      </c>
      <c r="E428" s="81">
        <f t="shared" si="108"/>
        <v>204185.15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37863.800000000003</v>
      </c>
      <c r="E642" s="194">
        <v>0</v>
      </c>
      <c r="F642" s="45">
        <f t="shared" si="109"/>
        <v>0</v>
      </c>
    </row>
    <row r="643" spans="1:6" ht="12.75" customHeight="1" x14ac:dyDescent="0.2">
      <c r="A643" s="63" t="s">
        <v>581</v>
      </c>
      <c r="B643" s="64" t="s">
        <v>1235</v>
      </c>
      <c r="C643" s="247" t="s">
        <v>1236</v>
      </c>
      <c r="D643" s="60">
        <f>D422+D430</f>
        <v>1361811.51</v>
      </c>
      <c r="E643" s="60">
        <f>E422+E430</f>
        <v>1472510.1</v>
      </c>
      <c r="F643" s="45">
        <f t="shared" si="109"/>
        <v>108.12877473770214</v>
      </c>
    </row>
    <row r="644" spans="1:6" ht="12.75" customHeight="1" x14ac:dyDescent="0.2">
      <c r="A644" s="63" t="s">
        <v>581</v>
      </c>
      <c r="B644" s="64" t="s">
        <v>1237</v>
      </c>
      <c r="C644" s="247" t="s">
        <v>1238</v>
      </c>
      <c r="D644" s="60">
        <f>D423+D535</f>
        <v>1364975.4599999997</v>
      </c>
      <c r="E644" s="60">
        <f>E423+E535</f>
        <v>1668908.22</v>
      </c>
      <c r="F644" s="45">
        <f t="shared" si="109"/>
        <v>122.26653657202016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3163.9499999997206</v>
      </c>
      <c r="E646" s="60">
        <f t="shared" si="164"/>
        <v>196398.11999999988</v>
      </c>
      <c r="F646" s="45">
        <f t="shared" si="109"/>
        <v>6207.3711657901431</v>
      </c>
    </row>
    <row r="647" spans="1:6" ht="24" x14ac:dyDescent="0.2">
      <c r="A647" s="251" t="s">
        <v>1243</v>
      </c>
      <c r="B647" s="64" t="s">
        <v>1244</v>
      </c>
      <c r="C647" s="252" t="s">
        <v>1243</v>
      </c>
      <c r="D647" s="60">
        <f>IF(D426-D427+D641-D642&gt;=0,D426-D427+D641-D642,0)</f>
        <v>45503.759999999995</v>
      </c>
      <c r="E647" s="60">
        <f>IF(E426-E427+E641-E642&gt;=0,E426-E427+E641-E642,0)</f>
        <v>42339.81</v>
      </c>
      <c r="F647" s="45">
        <f t="shared" si="109"/>
        <v>93.046838327206373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42339.810000000274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154058.30999999988</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41</v>
      </c>
      <c r="E660" s="253">
        <v>41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1217576.74</v>
      </c>
      <c r="E683" s="192">
        <v>1324334.8500000001</v>
      </c>
      <c r="F683" s="71">
        <f t="shared" si="167"/>
        <v>108.76808060574483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51505.09</v>
      </c>
      <c r="E702" s="192"/>
      <c r="F702" s="71">
        <f t="shared" si="167"/>
        <v>0</v>
      </c>
    </row>
    <row r="703" spans="1:6" ht="12.75" customHeight="1" x14ac:dyDescent="0.2">
      <c r="A703" s="70">
        <v>63812</v>
      </c>
      <c r="B703" s="182" t="s">
        <v>1340</v>
      </c>
      <c r="C703" s="278" t="s">
        <v>1341</v>
      </c>
      <c r="D703" s="192">
        <v>5321.22</v>
      </c>
      <c r="E703" s="192">
        <v>19450.150000000001</v>
      </c>
      <c r="F703" s="71">
        <f t="shared" si="167"/>
        <v>365.52050093775489</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19687.240000000002</v>
      </c>
      <c r="E724" s="192">
        <v>13506.83</v>
      </c>
      <c r="F724" s="71">
        <f t="shared" si="167"/>
        <v>68.60702668327302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5600</v>
      </c>
      <c r="E732" s="192"/>
      <c r="F732" s="71">
        <f t="shared" si="167"/>
        <v>0</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7212.8</v>
      </c>
      <c r="E734" s="192">
        <v>8892.76</v>
      </c>
      <c r="F734" s="71">
        <f t="shared" si="167"/>
        <v>123.29137089618456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1274.1600000000001</v>
      </c>
      <c r="E736" s="194">
        <v>1240</v>
      </c>
      <c r="F736" s="45">
        <f t="shared" si="167"/>
        <v>97.319018019714946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7950.11</v>
      </c>
      <c r="E738" s="194">
        <v>18442.5</v>
      </c>
      <c r="F738" s="45">
        <f t="shared" si="167"/>
        <v>231.97792231805599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206.25</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70"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175010.98000000004</v>
      </c>
      <c r="E6" s="180">
        <f t="shared" si="0"/>
        <v>408340.04999999993</v>
      </c>
      <c r="F6" s="181">
        <f t="shared" ref="F6:F298" si="1">IF(D6&gt;0,IF(E6/D6&gt;=100,"&gt;&gt;100",E6/D6*100),"-")</f>
        <v>233.32253210627115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130562.06000000003</v>
      </c>
      <c r="E7" s="79">
        <f t="shared" si="2"/>
        <v>152656.01999999999</v>
      </c>
      <c r="F7" s="71">
        <f t="shared" si="1"/>
        <v>116.92219010637544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130562.06000000003</v>
      </c>
      <c r="E12" s="79">
        <f t="shared" si="3"/>
        <v>152656.01999999999</v>
      </c>
      <c r="F12" s="71">
        <f t="shared" si="1"/>
        <v>116.92219010637544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945.29999999999927</v>
      </c>
      <c r="E13" s="79">
        <f t="shared" si="4"/>
        <v>657.67000000000007</v>
      </c>
      <c r="F13" s="71">
        <f t="shared" si="1"/>
        <v>69.572622447900201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9738.64</v>
      </c>
      <c r="E14" s="192">
        <v>9738.64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8793.34</v>
      </c>
      <c r="E18" s="192">
        <v>9080.9699999999993</v>
      </c>
      <c r="F18" s="71">
        <f t="shared" si="1"/>
        <v>103.2709982782424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88400.22000000003</v>
      </c>
      <c r="E19" s="79">
        <f t="shared" si="5"/>
        <v>118581.98999999999</v>
      </c>
      <c r="F19" s="71">
        <f t="shared" si="1"/>
        <v>134.14218878640793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160684.85</v>
      </c>
      <c r="E20" s="192">
        <v>160684.85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2258.29</v>
      </c>
      <c r="E21" s="192">
        <v>49985.29</v>
      </c>
      <c r="F21" s="71">
        <f t="shared" si="1"/>
        <v>2213.4132463058331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22607.51</v>
      </c>
      <c r="E22" s="192">
        <v>23495.01</v>
      </c>
      <c r="F22" s="71">
        <f t="shared" si="1"/>
        <v>103.92568664129752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837.02</v>
      </c>
      <c r="E24" s="192">
        <v>837.02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527.88</v>
      </c>
      <c r="E25" s="192">
        <v>527.88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74197.69</v>
      </c>
      <c r="E26" s="192">
        <v>74197.69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172713.02</v>
      </c>
      <c r="E28" s="192">
        <v>191145.75</v>
      </c>
      <c r="F28" s="71">
        <f t="shared" si="1"/>
        <v>110.6724611728751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1789.94</v>
      </c>
      <c r="E29" s="79">
        <f t="shared" si="6"/>
        <v>1789.94</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1789.94</v>
      </c>
      <c r="E30" s="192">
        <v>1789.94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38134.539999999994</v>
      </c>
      <c r="E35" s="79">
        <f t="shared" si="7"/>
        <v>30334.359999999997</v>
      </c>
      <c r="F35" s="71">
        <f t="shared" si="1"/>
        <v>79.545629762414876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47112.2</v>
      </c>
      <c r="E36" s="192">
        <v>48064.1</v>
      </c>
      <c r="F36" s="71">
        <f t="shared" si="1"/>
        <v>102.02049575269253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8977.66</v>
      </c>
      <c r="E40" s="192">
        <v>17729.740000000002</v>
      </c>
      <c r="F40" s="71">
        <f t="shared" si="1"/>
        <v>197.48731852175291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1292.06</v>
      </c>
      <c r="E45" s="79">
        <f t="shared" si="9"/>
        <v>1292.06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1292.06</v>
      </c>
      <c r="E47" s="192">
        <v>1292.06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14651.19</v>
      </c>
      <c r="E54" s="192">
        <v>15675.87</v>
      </c>
      <c r="F54" s="71">
        <f t="shared" si="1"/>
        <v>106.99383463049759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14651.19</v>
      </c>
      <c r="E55" s="192">
        <v>15675.87</v>
      </c>
      <c r="F55" s="71">
        <f t="shared" si="1"/>
        <v>106.99383463049759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44448.92</v>
      </c>
      <c r="E69" s="79">
        <f>E70+E82+E88+E119+E135+E147+E165+E171</f>
        <v>255684.02999999997</v>
      </c>
      <c r="F69" s="71">
        <f t="shared" si="1"/>
        <v>575.23114172402836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284.95999999999998</v>
      </c>
      <c r="E82" s="79">
        <f>SUM(E83:E85)-E86+E87</f>
        <v>582.75</v>
      </c>
      <c r="F82" s="71">
        <f t="shared" si="1"/>
        <v>204.50238629983156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233.7</v>
      </c>
      <c r="E85" s="192">
        <v>233.7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51.26</v>
      </c>
      <c r="E87" s="192">
        <v>349.05</v>
      </c>
      <c r="F87" s="71">
        <f t="shared" si="1"/>
        <v>680.94030433086232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43756.409999999996</v>
      </c>
      <c r="E147" s="79">
        <f t="shared" si="24"/>
        <v>254693.72999999998</v>
      </c>
      <c r="F147" s="71">
        <f t="shared" si="1"/>
        <v>582.07181530660307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203004.02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119034.93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83969.09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7.0000000000000007E-2</v>
      </c>
      <c r="E159" s="192">
        <v>7.0000000000000007E-2</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773.51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43756.34</v>
      </c>
      <c r="E162" s="192">
        <v>50916.13</v>
      </c>
      <c r="F162" s="71">
        <f t="shared" si="1"/>
        <v>116.36286307309982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407.55</v>
      </c>
      <c r="E165" s="79">
        <f t="shared" si="26"/>
        <v>407.55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407.55</v>
      </c>
      <c r="E167" s="192">
        <v>407.55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175010.98</v>
      </c>
      <c r="E176" s="79">
        <f>E177+E251</f>
        <v>408340.04999999993</v>
      </c>
      <c r="F176" s="71">
        <f t="shared" si="1"/>
        <v>233.32253210627121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1701.48</v>
      </c>
      <c r="E177" s="79">
        <f>E178+E197+E203+E219+E247+E248</f>
        <v>205557.18</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1701.48</v>
      </c>
      <c r="E178" s="79">
        <f>SUM(E179:E181)+E185+E186+SUM(E194:E196)</f>
        <v>124247.39</v>
      </c>
      <c r="F178" s="71">
        <f t="shared" si="1"/>
        <v>7302.3126924794879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121864.57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1457.94</v>
      </c>
      <c r="E180" s="192">
        <v>2139.2800000000002</v>
      </c>
      <c r="F180" s="71">
        <f t="shared" si="1"/>
        <v>146.73306171721745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243.54</v>
      </c>
      <c r="E196" s="192">
        <v>243.54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81309.789999999994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173309.5</v>
      </c>
      <c r="E251" s="79">
        <f>+E252+E255-E264+E274+E291</f>
        <v>202782.86999999997</v>
      </c>
      <c r="F251" s="71">
        <f t="shared" si="1"/>
        <v>117.00620566097066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130562.07</v>
      </c>
      <c r="E252" s="79">
        <f>E253-E254</f>
        <v>152656.03</v>
      </c>
      <c r="F252" s="71">
        <f t="shared" si="1"/>
        <v>116.92218881027239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130562.07</v>
      </c>
      <c r="E253" s="192">
        <v>152656.03</v>
      </c>
      <c r="F253" s="71">
        <f t="shared" si="1"/>
        <v>116.92218881027239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42339.81</v>
      </c>
      <c r="E255" s="79">
        <f>E256-E260</f>
        <v>-154058.31</v>
      </c>
      <c r="F255" s="71">
        <f t="shared" si="1"/>
        <v>-363.86159975682466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91356.61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91356.61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49016.800000000003</v>
      </c>
      <c r="E260" s="79">
        <f>SUM(E261:E263)</f>
        <v>154058.31</v>
      </c>
      <c r="F260" s="71">
        <f t="shared" si="1"/>
        <v>314.29695532960125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87180.66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11153</v>
      </c>
      <c r="E262" s="192">
        <v>29013.85</v>
      </c>
      <c r="F262" s="71">
        <f t="shared" si="1"/>
        <v>260.14390746884243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37863.800000000003</v>
      </c>
      <c r="E263" s="192">
        <v>37863.800000000003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7.0000000000000007E-2</v>
      </c>
      <c r="E274" s="79">
        <f>SUM(E275:E277)+SUM(E286:E290)</f>
        <v>203777.59999999998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203004.02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119034.93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83969.09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7.0000000000000007E-2</v>
      </c>
      <c r="E286" s="192">
        <v>7.0000000000000007E-2</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773.51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407.55</v>
      </c>
      <c r="E291" s="79">
        <f>SUM(E292:E295)</f>
        <v>407.55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407.55</v>
      </c>
      <c r="E293" s="192">
        <v>407.55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101265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101265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43756.41</v>
      </c>
      <c r="E302" s="192">
        <v>51689.64</v>
      </c>
      <c r="F302" s="71">
        <f t="shared" si="43"/>
        <v>118.13044077427742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203004.09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407.55</v>
      </c>
      <c r="E305" s="192">
        <v>407.55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23.85</v>
      </c>
      <c r="E308" s="192">
        <v>321.64</v>
      </c>
      <c r="F308" s="71">
        <f t="shared" si="43"/>
        <v>1348.5953878406708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27.41</v>
      </c>
      <c r="E309" s="192">
        <v>27.41</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43756.34</v>
      </c>
      <c r="E335" s="192">
        <v>50916.13</v>
      </c>
      <c r="F335" s="71">
        <f t="shared" si="43"/>
        <v>116.36286307309982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1701.48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124247.39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81012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297.79000000000002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101265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1364975.46</v>
      </c>
      <c r="E114" s="60">
        <f t="shared" si="22"/>
        <v>1668908.22</v>
      </c>
      <c r="F114" s="45">
        <f t="shared" si="1"/>
        <v>122.26653657202013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1364975.46</v>
      </c>
      <c r="E118" s="60">
        <f t="shared" si="24"/>
        <v>1668908.22</v>
      </c>
      <c r="F118" s="45">
        <f t="shared" si="1"/>
        <v>122.26653657202013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1364975.46</v>
      </c>
      <c r="E120" s="194">
        <v>1668908.22</v>
      </c>
      <c r="F120" s="45">
        <f t="shared" si="1"/>
        <v>122.26653657202013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1364975.46</v>
      </c>
      <c r="E141" s="81">
        <f t="shared" si="28"/>
        <v>1668908.22</v>
      </c>
      <c r="F141" s="61">
        <f t="shared" si="1"/>
        <v>122.26653657202013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32346.99</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32346.99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32346.99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32346.99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1701.48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1715098.85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1615928.21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1467637.5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147305.38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106.58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206.25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672.5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17860.849999999999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81309.789999999994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1511243.1500000001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1493382.3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1345772.93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146624.04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106.58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206.25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672.5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17860.849999999999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205557.17999999993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205557.18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124247.39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81309.789999999994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18936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2026-01-28T08:50:14Z</cp:lastPrinted>
  <dcterms:created xsi:type="dcterms:W3CDTF">2022-04-01T05:14:30Z</dcterms:created>
  <dcterms:modified xsi:type="dcterms:W3CDTF">2026-01-29T07:09:54Z</dcterms:modified>
</cp:coreProperties>
</file>